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Tax Statistics\2017\Internet\"/>
    </mc:Choice>
  </mc:AlternateContent>
  <bookViews>
    <workbookView xWindow="0" yWindow="0" windowWidth="12800" windowHeight="7080"/>
  </bookViews>
  <sheets>
    <sheet name="Table 9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M45" i="1" s="1"/>
  <c r="G45" i="1"/>
  <c r="E45" i="1"/>
  <c r="C45" i="1"/>
  <c r="K44" i="1"/>
  <c r="M44" i="1" s="1"/>
  <c r="G44" i="1"/>
  <c r="E44" i="1"/>
  <c r="C44" i="1"/>
  <c r="M43" i="1"/>
  <c r="K43" i="1"/>
  <c r="G43" i="1"/>
  <c r="E43" i="1"/>
  <c r="C43" i="1"/>
  <c r="K42" i="1"/>
  <c r="M42" i="1" s="1"/>
  <c r="G42" i="1"/>
  <c r="E42" i="1"/>
  <c r="C42" i="1"/>
  <c r="M41" i="1"/>
  <c r="K41" i="1"/>
  <c r="G41" i="1"/>
  <c r="E41" i="1"/>
  <c r="C41" i="1"/>
  <c r="K40" i="1"/>
  <c r="M40" i="1" s="1"/>
  <c r="G40" i="1"/>
  <c r="E40" i="1"/>
  <c r="C40" i="1"/>
  <c r="M39" i="1"/>
  <c r="K39" i="1"/>
  <c r="G39" i="1"/>
  <c r="E39" i="1"/>
  <c r="C39" i="1"/>
  <c r="K38" i="1"/>
  <c r="M38" i="1" s="1"/>
  <c r="G38" i="1"/>
  <c r="E38" i="1"/>
  <c r="C38" i="1"/>
  <c r="M37" i="1"/>
  <c r="K37" i="1"/>
  <c r="G37" i="1"/>
  <c r="E37" i="1"/>
  <c r="C37" i="1"/>
  <c r="K36" i="1"/>
  <c r="M36" i="1" s="1"/>
  <c r="G36" i="1"/>
  <c r="E36" i="1"/>
  <c r="C36" i="1"/>
  <c r="M35" i="1"/>
  <c r="K35" i="1"/>
  <c r="G35" i="1"/>
  <c r="E35" i="1"/>
  <c r="C35" i="1"/>
  <c r="K34" i="1"/>
  <c r="M34" i="1" s="1"/>
  <c r="G34" i="1"/>
  <c r="E34" i="1"/>
  <c r="C34" i="1"/>
  <c r="M33" i="1"/>
  <c r="K33" i="1"/>
  <c r="G33" i="1"/>
  <c r="E33" i="1"/>
  <c r="C33" i="1"/>
  <c r="K32" i="1"/>
  <c r="M32" i="1" s="1"/>
  <c r="G32" i="1"/>
  <c r="E32" i="1"/>
  <c r="C32" i="1"/>
  <c r="M31" i="1"/>
  <c r="K31" i="1"/>
  <c r="G31" i="1"/>
  <c r="E31" i="1"/>
  <c r="C31" i="1"/>
  <c r="K30" i="1"/>
  <c r="M30" i="1" s="1"/>
  <c r="G30" i="1"/>
  <c r="E30" i="1"/>
  <c r="C30" i="1"/>
  <c r="M29" i="1"/>
  <c r="K29" i="1"/>
  <c r="G29" i="1"/>
  <c r="E29" i="1"/>
  <c r="C29" i="1"/>
  <c r="K28" i="1"/>
  <c r="M28" i="1" s="1"/>
  <c r="G28" i="1"/>
  <c r="E28" i="1"/>
  <c r="C28" i="1"/>
  <c r="M27" i="1"/>
  <c r="K27" i="1"/>
  <c r="G27" i="1"/>
  <c r="E27" i="1"/>
  <c r="C27" i="1"/>
  <c r="K26" i="1"/>
  <c r="M26" i="1" s="1"/>
  <c r="G26" i="1"/>
  <c r="E26" i="1"/>
  <c r="C26" i="1"/>
  <c r="M25" i="1"/>
  <c r="K25" i="1"/>
  <c r="G25" i="1"/>
  <c r="E25" i="1"/>
  <c r="C25" i="1"/>
  <c r="K24" i="1"/>
  <c r="M24" i="1" s="1"/>
  <c r="G24" i="1"/>
  <c r="E24" i="1"/>
  <c r="C24" i="1"/>
  <c r="M23" i="1"/>
  <c r="K23" i="1"/>
  <c r="G23" i="1"/>
  <c r="E23" i="1"/>
  <c r="C23" i="1"/>
  <c r="K22" i="1"/>
  <c r="M22" i="1" s="1"/>
  <c r="G22" i="1"/>
  <c r="E22" i="1"/>
  <c r="C22" i="1"/>
  <c r="M21" i="1"/>
  <c r="K21" i="1"/>
  <c r="G21" i="1"/>
  <c r="E21" i="1"/>
  <c r="C21" i="1"/>
  <c r="K20" i="1"/>
  <c r="M20" i="1" s="1"/>
  <c r="G20" i="1"/>
  <c r="E20" i="1"/>
  <c r="C20" i="1"/>
  <c r="M19" i="1"/>
  <c r="K19" i="1"/>
  <c r="G19" i="1"/>
  <c r="E19" i="1"/>
  <c r="C19" i="1"/>
  <c r="K18" i="1"/>
  <c r="M18" i="1" s="1"/>
  <c r="G18" i="1"/>
  <c r="E18" i="1"/>
  <c r="C18" i="1"/>
  <c r="M17" i="1"/>
  <c r="K17" i="1"/>
  <c r="G17" i="1"/>
  <c r="E17" i="1"/>
  <c r="C17" i="1"/>
  <c r="K16" i="1"/>
  <c r="M16" i="1" s="1"/>
  <c r="G16" i="1"/>
  <c r="E16" i="1"/>
  <c r="C16" i="1"/>
  <c r="M15" i="1"/>
  <c r="K15" i="1"/>
  <c r="G15" i="1"/>
  <c r="E15" i="1"/>
  <c r="C15" i="1"/>
  <c r="K14" i="1"/>
  <c r="M14" i="1" s="1"/>
  <c r="G14" i="1"/>
  <c r="E14" i="1"/>
  <c r="C14" i="1"/>
  <c r="M13" i="1"/>
  <c r="K13" i="1"/>
  <c r="G13" i="1"/>
  <c r="E13" i="1"/>
  <c r="C13" i="1"/>
  <c r="K12" i="1"/>
  <c r="M12" i="1" s="1"/>
  <c r="G12" i="1"/>
  <c r="E12" i="1"/>
  <c r="C12" i="1"/>
  <c r="M11" i="1"/>
  <c r="K11" i="1"/>
  <c r="G11" i="1"/>
  <c r="E11" i="1"/>
  <c r="C11" i="1"/>
  <c r="K10" i="1"/>
  <c r="M10" i="1" s="1"/>
  <c r="G10" i="1"/>
  <c r="E10" i="1"/>
  <c r="C10" i="1"/>
  <c r="M9" i="1"/>
  <c r="K9" i="1"/>
  <c r="G9" i="1"/>
  <c r="E9" i="1"/>
  <c r="C9" i="1"/>
  <c r="K8" i="1"/>
  <c r="M8" i="1" s="1"/>
  <c r="G8" i="1"/>
  <c r="E8" i="1"/>
  <c r="E47" i="1" s="1"/>
  <c r="C8" i="1"/>
  <c r="M7" i="1"/>
  <c r="K7" i="1"/>
  <c r="K47" i="1" s="1"/>
  <c r="M47" i="1" s="1"/>
  <c r="G7" i="1"/>
  <c r="G47" i="1" s="1"/>
  <c r="E7" i="1"/>
  <c r="C7" i="1"/>
  <c r="C47" i="1" s="1"/>
</calcChain>
</file>

<file path=xl/sharedStrings.xml><?xml version="1.0" encoding="utf-8"?>
<sst xmlns="http://schemas.openxmlformats.org/spreadsheetml/2006/main" count="58" uniqueCount="57">
  <si>
    <t>Table 9</t>
  </si>
  <si>
    <r>
      <t>REAL ESTATE EXCISE TAX STATISTICS</t>
    </r>
    <r>
      <rPr>
        <b/>
        <vertAlign val="superscript"/>
        <sz val="14"/>
        <rFont val="Calibri"/>
        <family val="2"/>
        <scheme val="minor"/>
      </rPr>
      <t>1</t>
    </r>
  </si>
  <si>
    <t>State and Local Tax Collections by County - Fiscal Year 2017</t>
  </si>
  <si>
    <t>Number of</t>
  </si>
  <si>
    <t>FY 2017 Collections</t>
  </si>
  <si>
    <t>Estimated Value of Sales ($000)</t>
  </si>
  <si>
    <t>Counties</t>
  </si>
  <si>
    <t>Taxable Sales</t>
  </si>
  <si>
    <t>Local Taxes</t>
  </si>
  <si>
    <r>
      <t>State Tax</t>
    </r>
    <r>
      <rPr>
        <b/>
        <vertAlign val="superscript"/>
        <sz val="11"/>
        <rFont val="Calibri"/>
        <family val="2"/>
        <scheme val="minor"/>
      </rPr>
      <t>2</t>
    </r>
  </si>
  <si>
    <t>FY 2016</t>
  </si>
  <si>
    <t>FY 2017</t>
  </si>
  <si>
    <t>% Change</t>
  </si>
  <si>
    <t>Adams</t>
  </si>
  <si>
    <t>%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</si>
  <si>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</si>
  <si>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</si>
  <si>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</si>
  <si>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</si>
  <si>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</si>
  <si>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</si>
  <si>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</si>
  <si>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</si>
  <si>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</si>
  <si>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</si>
  <si>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</si>
  <si>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</si>
  <si>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</si>
  <si>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</si>
  <si>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</si>
  <si>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</si>
  <si>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</si>
  <si>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</si>
  <si>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</si>
  <si>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</si>
  <si>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</si>
  <si>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</si>
  <si>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</si>
  <si>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</si>
  <si>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</si>
  <si>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</si>
  <si>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</si>
  <si>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</si>
  <si>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</si>
  <si>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</si>
  <si>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</si>
  <si>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</si>
  <si>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</si>
  <si>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</si>
  <si>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</si>
  <si>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</si>
  <si>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</si>
  <si>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</si>
  <si>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</t>
  </si>
  <si>
    <t>1  Data as reported by County Treasurers; state receipts do not necessarily agree with cash receipts of the state tax</t>
  </si>
  <si>
    <t>due to differences in the timing of the receipts.  Does not include tax on controlling interests collected by DOR.</t>
  </si>
  <si>
    <t>2  Includes 1.3% retained by the county for collection costs.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</si>
</sst>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164" formatCode="#,##0;[Red]#,##0"/>
    <numFmt numFmtId="165" formatCode="0.0_);\(0.0\)"/>
    <numFmt numFmtId="166" formatCode="#,###.0_);\(#,##0.0\)"/>
    <numFmt numFmtId="167" formatCode="&quot;$&quot;#,##0;[Red]&quot;$&quot;#,##0"/>
  </numFmts>
  <fonts count="8" x14ac:knownFonts="1">
    <font>
      <sz val="10"/>
      <name val="Arial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center"/>
    </xf>
    <xf numFmtId="164" fontId="4" fillId="0" borderId="0" xfId="0" applyNumberFormat="1" applyFont="1"/>
    <xf numFmtId="166" fontId="4" fillId="0" borderId="0" xfId="0" applyNumberFormat="1" applyFont="1"/>
    <xf numFmtId="0" fontId="6" fillId="0" borderId="0" xfId="0" applyFont="1"/>
    <xf numFmtId="164" fontId="7" fillId="0" borderId="0" xfId="0" applyNumberFormat="1" applyFont="1"/>
    <xf numFmtId="0" fontId="7" fillId="0" borderId="0" xfId="0" applyFont="1"/>
    <xf numFmtId="167" fontId="7" fillId="0" borderId="0" xfId="0" applyNumberFormat="1" applyFont="1"/>
    <xf numFmtId="6" fontId="6" fillId="0" borderId="0" xfId="0" applyNumberFormat="1" applyFont="1"/>
    <xf numFmtId="167" fontId="6" fillId="0" borderId="0" xfId="0" quotePrefix="1" applyNumberFormat="1" applyFont="1" applyAlignment="1">
      <alignment horizontal="right"/>
    </xf>
    <xf numFmtId="167" fontId="7" fillId="0" borderId="0" xfId="0" quotePrefix="1" applyNumberFormat="1" applyFont="1" applyAlignment="1">
      <alignment horizontal="right"/>
    </xf>
    <xf numFmtId="6" fontId="7" fillId="0" borderId="0" xfId="0" applyNumberFormat="1" applyFont="1"/>
    <xf numFmtId="165" fontId="7" fillId="0" borderId="0" xfId="0" applyNumberFormat="1" applyFont="1"/>
    <xf numFmtId="0" fontId="6" fillId="0" borderId="0" xfId="0" applyFont="1" applyBorder="1"/>
    <xf numFmtId="3" fontId="7" fillId="0" borderId="0" xfId="0" applyNumberFormat="1" applyFont="1"/>
    <xf numFmtId="3" fontId="6" fillId="0" borderId="0" xfId="0" applyNumberFormat="1" applyFont="1"/>
    <xf numFmtId="164" fontId="6" fillId="0" borderId="0" xfId="0" applyNumberFormat="1" applyFont="1"/>
    <xf numFmtId="164" fontId="7" fillId="0" borderId="2" xfId="0" applyNumberFormat="1" applyFont="1" applyBorder="1"/>
    <xf numFmtId="3" fontId="6" fillId="0" borderId="0" xfId="0" applyNumberFormat="1" applyFont="1" applyBorder="1"/>
    <xf numFmtId="3" fontId="7" fillId="0" borderId="2" xfId="0" applyNumberFormat="1" applyFont="1" applyBorder="1"/>
    <xf numFmtId="164" fontId="6" fillId="0" borderId="2" xfId="0" applyNumberFormat="1" applyFont="1" applyBorder="1"/>
    <xf numFmtId="165" fontId="7" fillId="0" borderId="2" xfId="0" applyNumberFormat="1" applyFont="1" applyBorder="1"/>
    <xf numFmtId="0" fontId="6" fillId="0" borderId="2" xfId="0" applyFont="1" applyBorder="1"/>
    <xf numFmtId="167" fontId="6" fillId="0" borderId="0" xfId="0" applyNumberFormat="1" applyFont="1"/>
    <xf numFmtId="165" fontId="6" fillId="0" borderId="0" xfId="0" applyNumberFormat="1" applyFont="1"/>
    <xf numFmtId="166" fontId="6" fillId="0" borderId="2" xfId="0" applyNumberFormat="1" applyFont="1" applyBorder="1"/>
    <xf numFmtId="164" fontId="6" fillId="0" borderId="0" xfId="0" applyNumberFormat="1" applyFont="1" applyBorder="1"/>
    <xf numFmtId="166" fontId="6" fillId="0" borderId="0" xfId="0" applyNumberFormat="1" applyFont="1" applyBorder="1"/>
    <xf numFmtId="165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x%20Statistics/2017/Table%209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9 - raw data"/>
      <sheetName val="Table 9"/>
    </sheetNames>
    <sheetDataSet>
      <sheetData sheetId="0">
        <row r="5">
          <cell r="C5">
            <v>713</v>
          </cell>
          <cell r="E5">
            <v>159541.15000000002</v>
          </cell>
          <cell r="G5">
            <v>816850.35999999987</v>
          </cell>
          <cell r="I5">
            <v>63816434.374999985</v>
          </cell>
        </row>
        <row r="6">
          <cell r="C6">
            <v>929</v>
          </cell>
          <cell r="E6">
            <v>260595.71000000005</v>
          </cell>
          <cell r="G6">
            <v>1184846.03</v>
          </cell>
          <cell r="I6">
            <v>92566096.09375</v>
          </cell>
        </row>
        <row r="7">
          <cell r="C7">
            <v>7788</v>
          </cell>
          <cell r="E7">
            <v>6633057.9199999999</v>
          </cell>
          <cell r="G7">
            <v>18419261.210000001</v>
          </cell>
          <cell r="I7">
            <v>1439004782.03125</v>
          </cell>
        </row>
        <row r="8">
          <cell r="C8">
            <v>4308</v>
          </cell>
          <cell r="E8">
            <v>3775292.2099999995</v>
          </cell>
          <cell r="G8">
            <v>9843874.3500000015</v>
          </cell>
          <cell r="I8">
            <v>769052683.59375012</v>
          </cell>
        </row>
        <row r="9">
          <cell r="C9">
            <v>3775</v>
          </cell>
          <cell r="E9">
            <v>2811193.1100000008</v>
          </cell>
          <cell r="G9">
            <v>7259236.9899999993</v>
          </cell>
          <cell r="I9">
            <v>567127889.84374988</v>
          </cell>
        </row>
        <row r="10">
          <cell r="C10">
            <v>19839</v>
          </cell>
          <cell r="E10">
            <v>24382072.390000004</v>
          </cell>
          <cell r="G10">
            <v>62674715.880000003</v>
          </cell>
          <cell r="I10">
            <v>4896462178.125</v>
          </cell>
        </row>
        <row r="11">
          <cell r="C11">
            <v>284</v>
          </cell>
          <cell r="E11">
            <v>85052.47</v>
          </cell>
          <cell r="G11">
            <v>283580.05</v>
          </cell>
          <cell r="I11">
            <v>22154691.406249996</v>
          </cell>
        </row>
        <row r="12">
          <cell r="C12">
            <v>4889</v>
          </cell>
          <cell r="E12">
            <v>1964286.5799999998</v>
          </cell>
          <cell r="G12">
            <v>9081724.4299999997</v>
          </cell>
          <cell r="I12">
            <v>709509721.09375</v>
          </cell>
        </row>
        <row r="13">
          <cell r="C13">
            <v>1949</v>
          </cell>
          <cell r="E13">
            <v>872168.52</v>
          </cell>
          <cell r="G13">
            <v>3443334.1099999994</v>
          </cell>
          <cell r="I13">
            <v>269010477.34374994</v>
          </cell>
        </row>
        <row r="14">
          <cell r="C14">
            <v>579</v>
          </cell>
          <cell r="E14">
            <v>66134.64</v>
          </cell>
          <cell r="G14">
            <v>338614.23</v>
          </cell>
          <cell r="I14">
            <v>26454236.718749996</v>
          </cell>
        </row>
        <row r="15">
          <cell r="C15">
            <v>3081</v>
          </cell>
          <cell r="E15">
            <v>2829929.68</v>
          </cell>
          <cell r="G15">
            <v>7248629.1600000001</v>
          </cell>
          <cell r="I15">
            <v>566299153.125</v>
          </cell>
        </row>
        <row r="16">
          <cell r="C16">
            <v>141</v>
          </cell>
          <cell r="E16">
            <v>23558.74</v>
          </cell>
          <cell r="G16">
            <v>120620.74</v>
          </cell>
          <cell r="I16">
            <v>9423495.3125</v>
          </cell>
        </row>
        <row r="17">
          <cell r="C17">
            <v>4157</v>
          </cell>
          <cell r="E17">
            <v>2894857.74</v>
          </cell>
          <cell r="G17">
            <v>7446891.4900000012</v>
          </cell>
          <cell r="I17">
            <v>581788397.65625012</v>
          </cell>
        </row>
        <row r="18">
          <cell r="C18">
            <v>4397</v>
          </cell>
          <cell r="E18">
            <v>874487.11</v>
          </cell>
          <cell r="G18">
            <v>4477758.78</v>
          </cell>
          <cell r="I18">
            <v>349824904.6875</v>
          </cell>
        </row>
        <row r="19">
          <cell r="C19">
            <v>4973</v>
          </cell>
          <cell r="E19">
            <v>4867451.74</v>
          </cell>
          <cell r="G19">
            <v>12460673.629999999</v>
          </cell>
          <cell r="I19">
            <v>973490127.34374988</v>
          </cell>
        </row>
        <row r="20">
          <cell r="C20">
            <v>2255</v>
          </cell>
          <cell r="E20">
            <v>1875556.25</v>
          </cell>
          <cell r="G20">
            <v>4801423.6900000013</v>
          </cell>
          <cell r="I20">
            <v>375111225.78125006</v>
          </cell>
        </row>
        <row r="21">
          <cell r="C21">
            <v>68077</v>
          </cell>
          <cell r="E21">
            <v>178625357.94</v>
          </cell>
          <cell r="G21">
            <v>509599300.25</v>
          </cell>
          <cell r="I21">
            <v>39812445332.03125</v>
          </cell>
        </row>
        <row r="22">
          <cell r="C22">
            <v>10447</v>
          </cell>
          <cell r="E22">
            <v>12874790.65</v>
          </cell>
          <cell r="G22">
            <v>32959461.249999993</v>
          </cell>
          <cell r="I22">
            <v>2574957910.1562495</v>
          </cell>
        </row>
        <row r="23">
          <cell r="C23">
            <v>2871</v>
          </cell>
          <cell r="E23">
            <v>1352929.37</v>
          </cell>
          <cell r="G23">
            <v>6864626.5700000003</v>
          </cell>
          <cell r="I23">
            <v>536298950.78125</v>
          </cell>
        </row>
        <row r="24">
          <cell r="C24">
            <v>1376</v>
          </cell>
          <cell r="E24">
            <v>1133327.03</v>
          </cell>
          <cell r="G24">
            <v>2316256.2399999998</v>
          </cell>
          <cell r="I24">
            <v>180957518.74999997</v>
          </cell>
        </row>
        <row r="25">
          <cell r="C25">
            <v>3840</v>
          </cell>
          <cell r="E25">
            <v>1886322.29</v>
          </cell>
          <cell r="G25">
            <v>4912951.25</v>
          </cell>
          <cell r="I25">
            <v>383824316.40625</v>
          </cell>
        </row>
        <row r="26">
          <cell r="C26">
            <v>826</v>
          </cell>
          <cell r="E26">
            <v>151134.50999999998</v>
          </cell>
          <cell r="G26">
            <v>773808.18</v>
          </cell>
          <cell r="I26">
            <v>60453764.0625</v>
          </cell>
        </row>
        <row r="27">
          <cell r="C27">
            <v>4233</v>
          </cell>
          <cell r="E27">
            <v>2165073.7599999998</v>
          </cell>
          <cell r="G27">
            <v>5542587.2999999998</v>
          </cell>
          <cell r="I27">
            <v>433014632.81249994</v>
          </cell>
        </row>
        <row r="28">
          <cell r="C28">
            <v>2323</v>
          </cell>
          <cell r="E28">
            <v>506887.97999999986</v>
          </cell>
          <cell r="G28">
            <v>2567384.2800000003</v>
          </cell>
          <cell r="I28">
            <v>200576896.875</v>
          </cell>
        </row>
        <row r="29">
          <cell r="C29">
            <v>1858</v>
          </cell>
          <cell r="E29">
            <v>777926.83000000007</v>
          </cell>
          <cell r="G29">
            <v>2589159.5100000002</v>
          </cell>
          <cell r="I29">
            <v>202278086.71875</v>
          </cell>
        </row>
        <row r="30">
          <cell r="C30">
            <v>1002</v>
          </cell>
          <cell r="E30">
            <v>213352.90999999997</v>
          </cell>
          <cell r="G30">
            <v>1001599.36</v>
          </cell>
          <cell r="I30">
            <v>78249950</v>
          </cell>
        </row>
        <row r="31">
          <cell r="C31">
            <v>33891</v>
          </cell>
          <cell r="E31">
            <v>40895083.960000001</v>
          </cell>
          <cell r="G31">
            <v>104833929.52000001</v>
          </cell>
          <cell r="I31">
            <v>8190150743.75</v>
          </cell>
        </row>
        <row r="32">
          <cell r="C32">
            <v>1408</v>
          </cell>
          <cell r="E32">
            <v>4980636.8899999997</v>
          </cell>
          <cell r="G32">
            <v>4256714.0699999994</v>
          </cell>
          <cell r="I32">
            <v>332555786.71874994</v>
          </cell>
        </row>
        <row r="33">
          <cell r="C33">
            <v>6115</v>
          </cell>
          <cell r="E33">
            <v>5844962.9600000009</v>
          </cell>
          <cell r="G33">
            <v>14960308.9</v>
          </cell>
          <cell r="I33">
            <v>1168774132.8125</v>
          </cell>
        </row>
        <row r="34">
          <cell r="C34">
            <v>723</v>
          </cell>
          <cell r="E34">
            <v>257705.48000000004</v>
          </cell>
          <cell r="G34">
            <v>1319451.78</v>
          </cell>
          <cell r="I34">
            <v>103082170.3125</v>
          </cell>
        </row>
        <row r="35">
          <cell r="C35">
            <v>29113</v>
          </cell>
          <cell r="E35">
            <v>46766163.359999999</v>
          </cell>
          <cell r="G35">
            <v>119780853.84</v>
          </cell>
          <cell r="I35">
            <v>9357879206.25</v>
          </cell>
        </row>
        <row r="36">
          <cell r="C36">
            <v>19874</v>
          </cell>
          <cell r="E36">
            <v>14672692.490000002</v>
          </cell>
          <cell r="G36">
            <v>37675740.130000003</v>
          </cell>
          <cell r="I36">
            <v>2943417197.65625</v>
          </cell>
        </row>
        <row r="37">
          <cell r="C37">
            <v>2382</v>
          </cell>
          <cell r="E37">
            <v>477342.07</v>
          </cell>
          <cell r="G37">
            <v>2444404.9399999995</v>
          </cell>
          <cell r="I37">
            <v>190969135.93749994</v>
          </cell>
        </row>
        <row r="38">
          <cell r="C38">
            <v>11175</v>
          </cell>
          <cell r="E38">
            <v>11511695.369999999</v>
          </cell>
          <cell r="G38">
            <v>30186839.060000002</v>
          </cell>
          <cell r="I38">
            <v>2358346801.5625</v>
          </cell>
        </row>
        <row r="39">
          <cell r="C39">
            <v>300</v>
          </cell>
          <cell r="E39">
            <v>158969.26999999999</v>
          </cell>
          <cell r="G39">
            <v>813922.60999999987</v>
          </cell>
          <cell r="I39">
            <v>63587703.906249985</v>
          </cell>
        </row>
        <row r="40">
          <cell r="C40">
            <v>2208</v>
          </cell>
          <cell r="E40">
            <v>936675.5</v>
          </cell>
          <cell r="G40">
            <v>4543066.8600000003</v>
          </cell>
          <cell r="I40">
            <v>354927098.4375</v>
          </cell>
        </row>
        <row r="41">
          <cell r="C41">
            <v>9775</v>
          </cell>
          <cell r="E41">
            <v>10461505.73</v>
          </cell>
          <cell r="G41">
            <v>26781452.260000002</v>
          </cell>
          <cell r="I41">
            <v>2092300957.8125</v>
          </cell>
        </row>
        <row r="42">
          <cell r="C42">
            <v>1452</v>
          </cell>
          <cell r="E42">
            <v>150651.21</v>
          </cell>
          <cell r="G42">
            <v>2260139.59</v>
          </cell>
          <cell r="I42">
            <v>176573405.46874997</v>
          </cell>
        </row>
        <row r="43">
          <cell r="C43">
            <v>7360</v>
          </cell>
          <cell r="E43">
            <v>3428052.01</v>
          </cell>
          <cell r="G43">
            <v>11786191.729999999</v>
          </cell>
          <cell r="I43">
            <v>920796228.90624988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zoomScaleNormal="100" workbookViewId="0">
      <selection sqref="A1:N1"/>
    </sheetView>
  </sheetViews>
  <sheetFormatPr defaultColWidth="9.1796875" defaultRowHeight="13" x14ac:dyDescent="0.3"/>
  <cols>
    <col min="1" max="1" width="9.1796875" style="9"/>
    <col min="2" max="2" width="2.1796875" style="9" customWidth="1"/>
    <col min="3" max="3" width="9.54296875" style="9" customWidth="1"/>
    <col min="4" max="4" width="3" style="9" customWidth="1"/>
    <col min="5" max="5" width="12.453125" style="9" customWidth="1"/>
    <col min="6" max="6" width="1.81640625" style="9" customWidth="1"/>
    <col min="7" max="7" width="14.1796875" style="9" customWidth="1"/>
    <col min="8" max="8" width="2.453125" style="9" customWidth="1"/>
    <col min="9" max="9" width="10.54296875" style="9" customWidth="1"/>
    <col min="10" max="10" width="2.453125" style="9" customWidth="1"/>
    <col min="11" max="11" width="11.453125" style="16" customWidth="1"/>
    <col min="12" max="12" width="3.1796875" style="9" customWidth="1"/>
    <col min="13" max="13" width="7.54296875" style="42" customWidth="1"/>
    <col min="14" max="14" width="2.453125" style="9" customWidth="1"/>
    <col min="15" max="16384" width="9.1796875" style="9"/>
  </cols>
  <sheetData>
    <row r="1" spans="1:16" s="2" customFormat="1" ht="18.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s="2" customFormat="1" ht="21" x14ac:dyDescent="0.4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s="2" customFormat="1" ht="18.5" x14ac:dyDescent="0.4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6" ht="14.5" x14ac:dyDescent="0.35">
      <c r="A4" s="5"/>
      <c r="B4" s="5"/>
      <c r="C4" s="6" t="s">
        <v>3</v>
      </c>
      <c r="D4" s="6"/>
      <c r="E4" s="7" t="s">
        <v>4</v>
      </c>
      <c r="F4" s="7"/>
      <c r="G4" s="7"/>
      <c r="H4" s="5"/>
      <c r="I4" s="8" t="s">
        <v>5</v>
      </c>
      <c r="J4" s="8"/>
      <c r="K4" s="8"/>
      <c r="L4" s="8"/>
      <c r="M4" s="8"/>
      <c r="N4" s="8"/>
      <c r="P4" s="10"/>
    </row>
    <row r="5" spans="1:16" ht="16.5" x14ac:dyDescent="0.35">
      <c r="A5" s="11" t="s">
        <v>6</v>
      </c>
      <c r="B5" s="11"/>
      <c r="C5" s="12" t="s">
        <v>7</v>
      </c>
      <c r="D5" s="12"/>
      <c r="E5" s="13" t="s">
        <v>8</v>
      </c>
      <c r="F5" s="13"/>
      <c r="G5" s="13" t="s">
        <v>9</v>
      </c>
      <c r="H5" s="11"/>
      <c r="I5" s="14" t="s">
        <v>10</v>
      </c>
      <c r="J5" s="11"/>
      <c r="K5" s="14" t="s">
        <v>11</v>
      </c>
      <c r="L5" s="11"/>
      <c r="M5" s="15" t="s">
        <v>12</v>
      </c>
      <c r="N5" s="15"/>
      <c r="P5" s="10"/>
    </row>
    <row r="6" spans="1:16" ht="13" customHeight="1" x14ac:dyDescent="0.3">
      <c r="I6" s="16"/>
      <c r="M6" s="17"/>
      <c r="N6" s="10"/>
    </row>
    <row r="7" spans="1:16" x14ac:dyDescent="0.3">
      <c r="A7" s="18" t="s">
        <v>13</v>
      </c>
      <c r="B7" s="18"/>
      <c r="C7" s="19">
        <f>'[1]Table 9 - raw data'!C5</f>
        <v>713</v>
      </c>
      <c r="D7" s="20"/>
      <c r="E7" s="21">
        <f>'[1]Table 9 - raw data'!E5</f>
        <v>159541.15000000002</v>
      </c>
      <c r="F7" s="21"/>
      <c r="G7" s="21">
        <f>'[1]Table 9 - raw data'!G5</f>
        <v>816850.35999999987</v>
      </c>
      <c r="H7" s="22"/>
      <c r="I7" s="23">
        <v>83156.022656249988</v>
      </c>
      <c r="J7" s="22"/>
      <c r="K7" s="24">
        <f>'[1]Table 9 - raw data'!I5/1000</f>
        <v>63816.434374999983</v>
      </c>
      <c r="L7" s="25"/>
      <c r="M7" s="26">
        <f>(K7/I7-1)*100</f>
        <v>-23.256990490269015</v>
      </c>
      <c r="N7" s="27" t="s">
        <v>14</v>
      </c>
    </row>
    <row r="8" spans="1:16" x14ac:dyDescent="0.3">
      <c r="A8" s="18" t="s">
        <v>15</v>
      </c>
      <c r="B8" s="18"/>
      <c r="C8" s="19">
        <f>'[1]Table 9 - raw data'!C6</f>
        <v>929</v>
      </c>
      <c r="D8" s="28"/>
      <c r="E8" s="28">
        <f>'[1]Table 9 - raw data'!E6</f>
        <v>260595.71000000005</v>
      </c>
      <c r="F8" s="28"/>
      <c r="G8" s="28">
        <f>'[1]Table 9 - raw data'!G6</f>
        <v>1184846.03</v>
      </c>
      <c r="H8" s="29"/>
      <c r="I8" s="30">
        <v>86614.538281250003</v>
      </c>
      <c r="J8" s="29"/>
      <c r="K8" s="30">
        <f>'[1]Table 9 - raw data'!I6/1000</f>
        <v>92566.096093750006</v>
      </c>
      <c r="L8" s="28"/>
      <c r="M8" s="26">
        <f t="shared" ref="M8:M47" si="0">(K8/I8-1)*100</f>
        <v>6.8713150593430639</v>
      </c>
      <c r="N8" s="18"/>
    </row>
    <row r="9" spans="1:16" ht="13.15" customHeight="1" x14ac:dyDescent="0.3">
      <c r="A9" s="18" t="s">
        <v>16</v>
      </c>
      <c r="B9" s="18"/>
      <c r="C9" s="19">
        <f>'[1]Table 9 - raw data'!C7</f>
        <v>7788</v>
      </c>
      <c r="D9" s="29"/>
      <c r="E9" s="28">
        <f>'[1]Table 9 - raw data'!E7</f>
        <v>6633057.9199999999</v>
      </c>
      <c r="F9" s="29"/>
      <c r="G9" s="28">
        <f>'[1]Table 9 - raw data'!G7</f>
        <v>18419261.210000001</v>
      </c>
      <c r="H9" s="29"/>
      <c r="I9" s="30">
        <v>1515535.5257812499</v>
      </c>
      <c r="J9" s="29"/>
      <c r="K9" s="30">
        <f>'[1]Table 9 - raw data'!I7/1000</f>
        <v>1439004.78203125</v>
      </c>
      <c r="L9" s="29"/>
      <c r="M9" s="26">
        <f t="shared" si="0"/>
        <v>-5.0497492436245466</v>
      </c>
      <c r="N9" s="18"/>
    </row>
    <row r="10" spans="1:16" x14ac:dyDescent="0.3">
      <c r="A10" s="18" t="s">
        <v>17</v>
      </c>
      <c r="B10" s="18"/>
      <c r="C10" s="19">
        <f>'[1]Table 9 - raw data'!C8</f>
        <v>4308</v>
      </c>
      <c r="D10" s="29"/>
      <c r="E10" s="28">
        <f>'[1]Table 9 - raw data'!E8</f>
        <v>3775292.2099999995</v>
      </c>
      <c r="F10" s="29"/>
      <c r="G10" s="28">
        <f>'[1]Table 9 - raw data'!G8</f>
        <v>9843874.3500000015</v>
      </c>
      <c r="H10" s="29"/>
      <c r="I10" s="30">
        <v>619922.296875</v>
      </c>
      <c r="J10" s="29"/>
      <c r="K10" s="30">
        <f>'[1]Table 9 - raw data'!I8/1000</f>
        <v>769052.68359375012</v>
      </c>
      <c r="L10" s="29"/>
      <c r="M10" s="26">
        <f t="shared" si="0"/>
        <v>24.056303099680321</v>
      </c>
      <c r="N10" s="18"/>
    </row>
    <row r="11" spans="1:16" x14ac:dyDescent="0.3">
      <c r="A11" s="18" t="s">
        <v>18</v>
      </c>
      <c r="B11" s="18"/>
      <c r="C11" s="19">
        <f>'[1]Table 9 - raw data'!C9</f>
        <v>3775</v>
      </c>
      <c r="D11" s="29"/>
      <c r="E11" s="28">
        <f>'[1]Table 9 - raw data'!E9</f>
        <v>2811193.1100000008</v>
      </c>
      <c r="F11" s="29"/>
      <c r="G11" s="28">
        <f>'[1]Table 9 - raw data'!G9</f>
        <v>7259236.9899999993</v>
      </c>
      <c r="H11" s="29"/>
      <c r="I11" s="30">
        <v>475081.71093749994</v>
      </c>
      <c r="J11" s="29"/>
      <c r="K11" s="30">
        <f>'[1]Table 9 - raw data'!I9/1000</f>
        <v>567127.88984374993</v>
      </c>
      <c r="L11" s="29"/>
      <c r="M11" s="26">
        <f t="shared" si="0"/>
        <v>19.374810014178646</v>
      </c>
      <c r="N11" s="18"/>
    </row>
    <row r="12" spans="1:16" x14ac:dyDescent="0.3">
      <c r="A12" s="18" t="s">
        <v>19</v>
      </c>
      <c r="B12" s="18"/>
      <c r="C12" s="19">
        <f>'[1]Table 9 - raw data'!C10</f>
        <v>19839</v>
      </c>
      <c r="D12" s="29"/>
      <c r="E12" s="28">
        <f>'[1]Table 9 - raw data'!E10</f>
        <v>24382072.390000004</v>
      </c>
      <c r="F12" s="29"/>
      <c r="G12" s="28">
        <f>'[1]Table 9 - raw data'!G10</f>
        <v>62674715.880000003</v>
      </c>
      <c r="H12" s="29"/>
      <c r="I12" s="30">
        <v>4242791.3039062498</v>
      </c>
      <c r="J12" s="29"/>
      <c r="K12" s="30">
        <f>'[1]Table 9 - raw data'!I10/1000</f>
        <v>4896462.1781249996</v>
      </c>
      <c r="L12" s="29"/>
      <c r="M12" s="26">
        <f t="shared" si="0"/>
        <v>15.40662331463083</v>
      </c>
      <c r="N12" s="18"/>
    </row>
    <row r="13" spans="1:16" x14ac:dyDescent="0.3">
      <c r="A13" s="18" t="s">
        <v>20</v>
      </c>
      <c r="B13" s="18"/>
      <c r="C13" s="19">
        <f>'[1]Table 9 - raw data'!C11</f>
        <v>284</v>
      </c>
      <c r="D13" s="29"/>
      <c r="E13" s="28">
        <f>'[1]Table 9 - raw data'!E11</f>
        <v>85052.47</v>
      </c>
      <c r="F13" s="29"/>
      <c r="G13" s="28">
        <f>'[1]Table 9 - raw data'!G11</f>
        <v>283580.05</v>
      </c>
      <c r="H13" s="29"/>
      <c r="I13" s="30">
        <v>25465.033593749999</v>
      </c>
      <c r="J13" s="29"/>
      <c r="K13" s="30">
        <f>'[1]Table 9 - raw data'!I11/1000</f>
        <v>22154.691406249996</v>
      </c>
      <c r="L13" s="29"/>
      <c r="M13" s="26">
        <f t="shared" si="0"/>
        <v>-12.999559475595879</v>
      </c>
      <c r="N13" s="18"/>
    </row>
    <row r="14" spans="1:16" x14ac:dyDescent="0.3">
      <c r="A14" s="18" t="s">
        <v>21</v>
      </c>
      <c r="B14" s="18"/>
      <c r="C14" s="19">
        <f>'[1]Table 9 - raw data'!C12</f>
        <v>4889</v>
      </c>
      <c r="D14" s="29"/>
      <c r="E14" s="28">
        <f>'[1]Table 9 - raw data'!E12</f>
        <v>1964286.5799999998</v>
      </c>
      <c r="F14" s="29"/>
      <c r="G14" s="28">
        <f>'[1]Table 9 - raw data'!G12</f>
        <v>9081724.4299999997</v>
      </c>
      <c r="H14" s="29"/>
      <c r="I14" s="30">
        <v>528909.30781250016</v>
      </c>
      <c r="J14" s="29"/>
      <c r="K14" s="30">
        <f>'[1]Table 9 - raw data'!I12/1000</f>
        <v>709509.72109374998</v>
      </c>
      <c r="L14" s="29"/>
      <c r="M14" s="26">
        <f t="shared" si="0"/>
        <v>34.145818690200322</v>
      </c>
      <c r="N14" s="18"/>
    </row>
    <row r="15" spans="1:16" x14ac:dyDescent="0.3">
      <c r="A15" s="18" t="s">
        <v>22</v>
      </c>
      <c r="B15" s="18"/>
      <c r="C15" s="19">
        <f>'[1]Table 9 - raw data'!C13</f>
        <v>1949</v>
      </c>
      <c r="D15" s="29"/>
      <c r="E15" s="28">
        <f>'[1]Table 9 - raw data'!E13</f>
        <v>872168.52</v>
      </c>
      <c r="F15" s="29"/>
      <c r="G15" s="28">
        <f>'[1]Table 9 - raw data'!G13</f>
        <v>3443334.1099999994</v>
      </c>
      <c r="H15" s="29"/>
      <c r="I15" s="30">
        <v>250411.57265624995</v>
      </c>
      <c r="J15" s="29"/>
      <c r="K15" s="30">
        <f>'[1]Table 9 - raw data'!I13/1000</f>
        <v>269010.47734374995</v>
      </c>
      <c r="L15" s="29"/>
      <c r="M15" s="26">
        <f t="shared" si="0"/>
        <v>7.42733432413345</v>
      </c>
      <c r="N15" s="18"/>
    </row>
    <row r="16" spans="1:16" x14ac:dyDescent="0.3">
      <c r="A16" s="18" t="s">
        <v>23</v>
      </c>
      <c r="B16" s="18"/>
      <c r="C16" s="19">
        <f>'[1]Table 9 - raw data'!C14</f>
        <v>579</v>
      </c>
      <c r="D16" s="29"/>
      <c r="E16" s="28">
        <f>'[1]Table 9 - raw data'!E14</f>
        <v>66134.64</v>
      </c>
      <c r="F16" s="29"/>
      <c r="G16" s="28">
        <f>'[1]Table 9 - raw data'!G14</f>
        <v>338614.23</v>
      </c>
      <c r="H16" s="29"/>
      <c r="I16" s="30">
        <v>30446.732812499991</v>
      </c>
      <c r="J16" s="29"/>
      <c r="K16" s="30">
        <f>'[1]Table 9 - raw data'!I14/1000</f>
        <v>26454.236718749995</v>
      </c>
      <c r="L16" s="29"/>
      <c r="M16" s="26">
        <f t="shared" si="0"/>
        <v>-13.113052616636967</v>
      </c>
      <c r="N16" s="18"/>
    </row>
    <row r="17" spans="1:14" x14ac:dyDescent="0.3">
      <c r="A17" s="18" t="s">
        <v>24</v>
      </c>
      <c r="B17" s="18"/>
      <c r="C17" s="19">
        <f>'[1]Table 9 - raw data'!C15</f>
        <v>3081</v>
      </c>
      <c r="D17" s="29"/>
      <c r="E17" s="28">
        <f>'[1]Table 9 - raw data'!E15</f>
        <v>2829929.68</v>
      </c>
      <c r="F17" s="29"/>
      <c r="G17" s="28">
        <f>'[1]Table 9 - raw data'!G15</f>
        <v>7248629.1600000001</v>
      </c>
      <c r="H17" s="29"/>
      <c r="I17" s="30">
        <v>466180.86171875003</v>
      </c>
      <c r="J17" s="29"/>
      <c r="K17" s="30">
        <f>'[1]Table 9 - raw data'!I15/1000</f>
        <v>566299.15312499995</v>
      </c>
      <c r="L17" s="29"/>
      <c r="M17" s="26">
        <f t="shared" si="0"/>
        <v>21.476276618719691</v>
      </c>
      <c r="N17" s="18"/>
    </row>
    <row r="18" spans="1:14" x14ac:dyDescent="0.3">
      <c r="A18" s="18" t="s">
        <v>25</v>
      </c>
      <c r="B18" s="18"/>
      <c r="C18" s="19">
        <f>'[1]Table 9 - raw data'!C16</f>
        <v>141</v>
      </c>
      <c r="D18" s="29"/>
      <c r="E18" s="28">
        <f>'[1]Table 9 - raw data'!E16</f>
        <v>23558.74</v>
      </c>
      <c r="F18" s="29"/>
      <c r="G18" s="28">
        <f>'[1]Table 9 - raw data'!G16</f>
        <v>120620.74</v>
      </c>
      <c r="H18" s="29"/>
      <c r="I18" s="30">
        <v>8018.5953124999987</v>
      </c>
      <c r="J18" s="29"/>
      <c r="K18" s="30">
        <f>'[1]Table 9 - raw data'!I16/1000</f>
        <v>9423.4953124999993</v>
      </c>
      <c r="L18" s="29"/>
      <c r="M18" s="26">
        <f t="shared" si="0"/>
        <v>17.520525045202561</v>
      </c>
      <c r="N18" s="18"/>
    </row>
    <row r="19" spans="1:14" x14ac:dyDescent="0.3">
      <c r="A19" s="18" t="s">
        <v>26</v>
      </c>
      <c r="B19" s="18"/>
      <c r="C19" s="19">
        <f>'[1]Table 9 - raw data'!C17</f>
        <v>4157</v>
      </c>
      <c r="D19" s="29"/>
      <c r="E19" s="28">
        <f>'[1]Table 9 - raw data'!E17</f>
        <v>2894857.74</v>
      </c>
      <c r="F19" s="29"/>
      <c r="G19" s="28">
        <f>'[1]Table 9 - raw data'!G17</f>
        <v>7446891.4900000012</v>
      </c>
      <c r="H19" s="29"/>
      <c r="I19" s="30">
        <v>466004.22031249997</v>
      </c>
      <c r="J19" s="29"/>
      <c r="K19" s="30">
        <f>'[1]Table 9 - raw data'!I17/1000</f>
        <v>581788.39765625016</v>
      </c>
      <c r="L19" s="29"/>
      <c r="M19" s="26">
        <f t="shared" si="0"/>
        <v>24.846164969515925</v>
      </c>
      <c r="N19" s="18"/>
    </row>
    <row r="20" spans="1:14" x14ac:dyDescent="0.3">
      <c r="A20" s="18" t="s">
        <v>27</v>
      </c>
      <c r="B20" s="18"/>
      <c r="C20" s="19">
        <f>'[1]Table 9 - raw data'!C18</f>
        <v>4397</v>
      </c>
      <c r="D20" s="29"/>
      <c r="E20" s="28">
        <f>'[1]Table 9 - raw data'!E18</f>
        <v>874487.11</v>
      </c>
      <c r="F20" s="29"/>
      <c r="G20" s="28">
        <f>'[1]Table 9 - raw data'!G18</f>
        <v>4477758.78</v>
      </c>
      <c r="H20" s="29"/>
      <c r="I20" s="30">
        <v>317528.48359374999</v>
      </c>
      <c r="J20" s="29"/>
      <c r="K20" s="30">
        <f>'[1]Table 9 - raw data'!I18/1000</f>
        <v>349824.90468749998</v>
      </c>
      <c r="L20" s="29"/>
      <c r="M20" s="26">
        <f t="shared" si="0"/>
        <v>10.171188653132113</v>
      </c>
      <c r="N20" s="18"/>
    </row>
    <row r="21" spans="1:14" x14ac:dyDescent="0.3">
      <c r="A21" s="18" t="s">
        <v>28</v>
      </c>
      <c r="B21" s="18"/>
      <c r="C21" s="19">
        <f>'[1]Table 9 - raw data'!C19</f>
        <v>4973</v>
      </c>
      <c r="D21" s="29"/>
      <c r="E21" s="28">
        <f>'[1]Table 9 - raw data'!E19</f>
        <v>4867451.74</v>
      </c>
      <c r="F21" s="29"/>
      <c r="G21" s="28">
        <f>'[1]Table 9 - raw data'!G19</f>
        <v>12460673.629999999</v>
      </c>
      <c r="H21" s="29"/>
      <c r="I21" s="30">
        <v>822529.62343750009</v>
      </c>
      <c r="J21" s="29"/>
      <c r="K21" s="30">
        <f>'[1]Table 9 - raw data'!I19/1000</f>
        <v>973490.12734374986</v>
      </c>
      <c r="L21" s="29"/>
      <c r="M21" s="26">
        <f t="shared" si="0"/>
        <v>18.353199642264386</v>
      </c>
      <c r="N21" s="18"/>
    </row>
    <row r="22" spans="1:14" x14ac:dyDescent="0.3">
      <c r="A22" s="18" t="s">
        <v>29</v>
      </c>
      <c r="B22" s="18"/>
      <c r="C22" s="19">
        <f>'[1]Table 9 - raw data'!C20</f>
        <v>2255</v>
      </c>
      <c r="D22" s="29"/>
      <c r="E22" s="28">
        <f>'[1]Table 9 - raw data'!E20</f>
        <v>1875556.25</v>
      </c>
      <c r="F22" s="29"/>
      <c r="G22" s="28">
        <f>'[1]Table 9 - raw data'!G20</f>
        <v>4801423.6900000013</v>
      </c>
      <c r="H22" s="29"/>
      <c r="I22" s="30">
        <v>359193.32109374995</v>
      </c>
      <c r="J22" s="29"/>
      <c r="K22" s="30">
        <f>'[1]Table 9 - raw data'!I20/1000</f>
        <v>375111.22578125005</v>
      </c>
      <c r="L22" s="29"/>
      <c r="M22" s="26">
        <f t="shared" si="0"/>
        <v>4.4315703418509544</v>
      </c>
      <c r="N22" s="18"/>
    </row>
    <row r="23" spans="1:14" x14ac:dyDescent="0.3">
      <c r="A23" s="18" t="s">
        <v>30</v>
      </c>
      <c r="B23" s="18"/>
      <c r="C23" s="19">
        <f>'[1]Table 9 - raw data'!C21</f>
        <v>68077</v>
      </c>
      <c r="D23" s="29"/>
      <c r="E23" s="28">
        <f>'[1]Table 9 - raw data'!E21</f>
        <v>178625357.94</v>
      </c>
      <c r="F23" s="29"/>
      <c r="G23" s="28">
        <f>'[1]Table 9 - raw data'!G21</f>
        <v>509599300.25</v>
      </c>
      <c r="H23" s="29"/>
      <c r="I23" s="30">
        <v>35635675.420312501</v>
      </c>
      <c r="J23" s="29"/>
      <c r="K23" s="30">
        <f>'[1]Table 9 - raw data'!I21/1000</f>
        <v>39812445.33203125</v>
      </c>
      <c r="L23" s="29"/>
      <c r="M23" s="26">
        <f t="shared" si="0"/>
        <v>11.720754166870574</v>
      </c>
      <c r="N23" s="18"/>
    </row>
    <row r="24" spans="1:14" x14ac:dyDescent="0.3">
      <c r="A24" s="18" t="s">
        <v>31</v>
      </c>
      <c r="B24" s="18"/>
      <c r="C24" s="19">
        <f>'[1]Table 9 - raw data'!C22</f>
        <v>10447</v>
      </c>
      <c r="D24" s="29"/>
      <c r="E24" s="28">
        <f>'[1]Table 9 - raw data'!E22</f>
        <v>12874790.65</v>
      </c>
      <c r="F24" s="29"/>
      <c r="G24" s="28">
        <f>'[1]Table 9 - raw data'!G22</f>
        <v>32959461.249999993</v>
      </c>
      <c r="H24" s="29"/>
      <c r="I24" s="30">
        <v>2149589.6031249999</v>
      </c>
      <c r="J24" s="29"/>
      <c r="K24" s="30">
        <f>'[1]Table 9 - raw data'!I22/1000</f>
        <v>2574957.9101562495</v>
      </c>
      <c r="L24" s="29"/>
      <c r="M24" s="26">
        <f t="shared" si="0"/>
        <v>19.788349665111138</v>
      </c>
      <c r="N24" s="18"/>
    </row>
    <row r="25" spans="1:14" x14ac:dyDescent="0.3">
      <c r="A25" s="18" t="s">
        <v>32</v>
      </c>
      <c r="B25" s="18"/>
      <c r="C25" s="19">
        <f>'[1]Table 9 - raw data'!C23</f>
        <v>2871</v>
      </c>
      <c r="D25" s="29"/>
      <c r="E25" s="28">
        <f>'[1]Table 9 - raw data'!E23</f>
        <v>1352929.37</v>
      </c>
      <c r="F25" s="29"/>
      <c r="G25" s="28">
        <f>'[1]Table 9 - raw data'!G23</f>
        <v>6864626.5700000003</v>
      </c>
      <c r="H25" s="29"/>
      <c r="I25" s="30">
        <v>461198.11953124992</v>
      </c>
      <c r="J25" s="29"/>
      <c r="K25" s="30">
        <f>'[1]Table 9 - raw data'!I23/1000</f>
        <v>536298.95078125002</v>
      </c>
      <c r="L25" s="29"/>
      <c r="M25" s="26">
        <f t="shared" si="0"/>
        <v>16.283854610320336</v>
      </c>
      <c r="N25" s="18"/>
    </row>
    <row r="26" spans="1:14" x14ac:dyDescent="0.3">
      <c r="A26" s="18" t="s">
        <v>33</v>
      </c>
      <c r="B26" s="18"/>
      <c r="C26" s="19">
        <f>'[1]Table 9 - raw data'!C24</f>
        <v>1376</v>
      </c>
      <c r="D26" s="29"/>
      <c r="E26" s="28">
        <f>'[1]Table 9 - raw data'!E24</f>
        <v>1133327.03</v>
      </c>
      <c r="F26" s="29"/>
      <c r="G26" s="28">
        <f>'[1]Table 9 - raw data'!G24</f>
        <v>2316256.2399999998</v>
      </c>
      <c r="H26" s="29"/>
      <c r="I26" s="30">
        <v>155158.72734375001</v>
      </c>
      <c r="J26" s="29"/>
      <c r="K26" s="30">
        <f>'[1]Table 9 - raw data'!I24/1000</f>
        <v>180957.51874999996</v>
      </c>
      <c r="L26" s="29"/>
      <c r="M26" s="26">
        <f t="shared" si="0"/>
        <v>16.627354353773093</v>
      </c>
      <c r="N26" s="18"/>
    </row>
    <row r="27" spans="1:14" x14ac:dyDescent="0.3">
      <c r="A27" s="18" t="s">
        <v>34</v>
      </c>
      <c r="B27" s="18"/>
      <c r="C27" s="19">
        <f>'[1]Table 9 - raw data'!C25</f>
        <v>3840</v>
      </c>
      <c r="D27" s="29"/>
      <c r="E27" s="28">
        <f>'[1]Table 9 - raw data'!E25</f>
        <v>1886322.29</v>
      </c>
      <c r="F27" s="29"/>
      <c r="G27" s="28">
        <f>'[1]Table 9 - raw data'!G25</f>
        <v>4912951.25</v>
      </c>
      <c r="H27" s="29"/>
      <c r="I27" s="30">
        <v>330924.03203125001</v>
      </c>
      <c r="J27" s="29"/>
      <c r="K27" s="30">
        <f>'[1]Table 9 - raw data'!I25/1000</f>
        <v>383824.31640625</v>
      </c>
      <c r="L27" s="29"/>
      <c r="M27" s="26">
        <f t="shared" si="0"/>
        <v>15.985627894804711</v>
      </c>
      <c r="N27" s="18"/>
    </row>
    <row r="28" spans="1:14" x14ac:dyDescent="0.3">
      <c r="A28" s="18" t="s">
        <v>35</v>
      </c>
      <c r="B28" s="18"/>
      <c r="C28" s="19">
        <f>'[1]Table 9 - raw data'!C26</f>
        <v>826</v>
      </c>
      <c r="D28" s="29"/>
      <c r="E28" s="28">
        <f>'[1]Table 9 - raw data'!E26</f>
        <v>151134.50999999998</v>
      </c>
      <c r="F28" s="29"/>
      <c r="G28" s="28">
        <f>'[1]Table 9 - raw data'!G26</f>
        <v>773808.18</v>
      </c>
      <c r="H28" s="29"/>
      <c r="I28" s="30">
        <v>45212.686718750003</v>
      </c>
      <c r="J28" s="29"/>
      <c r="K28" s="30">
        <f>'[1]Table 9 - raw data'!I26/1000</f>
        <v>60453.764062499999</v>
      </c>
      <c r="L28" s="29"/>
      <c r="M28" s="26">
        <f t="shared" si="0"/>
        <v>33.709736027320439</v>
      </c>
      <c r="N28" s="18"/>
    </row>
    <row r="29" spans="1:14" x14ac:dyDescent="0.3">
      <c r="A29" s="18" t="s">
        <v>36</v>
      </c>
      <c r="B29" s="18"/>
      <c r="C29" s="19">
        <f>'[1]Table 9 - raw data'!C27</f>
        <v>4233</v>
      </c>
      <c r="D29" s="29"/>
      <c r="E29" s="28">
        <f>'[1]Table 9 - raw data'!E27</f>
        <v>2165073.7599999998</v>
      </c>
      <c r="F29" s="29"/>
      <c r="G29" s="28">
        <f>'[1]Table 9 - raw data'!G27</f>
        <v>5542587.2999999998</v>
      </c>
      <c r="H29" s="29"/>
      <c r="I29" s="30">
        <v>326507.86718749994</v>
      </c>
      <c r="J29" s="29"/>
      <c r="K29" s="30">
        <f>'[1]Table 9 - raw data'!I27/1000</f>
        <v>433014.63281249994</v>
      </c>
      <c r="L29" s="29"/>
      <c r="M29" s="26">
        <f t="shared" si="0"/>
        <v>32.619969173311716</v>
      </c>
      <c r="N29" s="18"/>
    </row>
    <row r="30" spans="1:14" x14ac:dyDescent="0.3">
      <c r="A30" s="18" t="s">
        <v>37</v>
      </c>
      <c r="B30" s="18"/>
      <c r="C30" s="19">
        <f>'[1]Table 9 - raw data'!C28</f>
        <v>2323</v>
      </c>
      <c r="D30" s="29"/>
      <c r="E30" s="28">
        <f>'[1]Table 9 - raw data'!E28</f>
        <v>506887.97999999986</v>
      </c>
      <c r="F30" s="29"/>
      <c r="G30" s="28">
        <f>'[1]Table 9 - raw data'!G28</f>
        <v>2567384.2800000003</v>
      </c>
      <c r="H30" s="29"/>
      <c r="I30" s="30">
        <v>166654.47031249999</v>
      </c>
      <c r="J30" s="29"/>
      <c r="K30" s="30">
        <f>'[1]Table 9 - raw data'!I28/1000</f>
        <v>200576.89687500001</v>
      </c>
      <c r="L30" s="29"/>
      <c r="M30" s="26">
        <f t="shared" si="0"/>
        <v>20.354945474244278</v>
      </c>
      <c r="N30" s="18"/>
    </row>
    <row r="31" spans="1:14" x14ac:dyDescent="0.3">
      <c r="A31" s="18" t="s">
        <v>38</v>
      </c>
      <c r="B31" s="18"/>
      <c r="C31" s="19">
        <f>'[1]Table 9 - raw data'!C29</f>
        <v>1858</v>
      </c>
      <c r="D31" s="29"/>
      <c r="E31" s="28">
        <f>'[1]Table 9 - raw data'!E29</f>
        <v>777926.83000000007</v>
      </c>
      <c r="F31" s="29"/>
      <c r="G31" s="28">
        <f>'[1]Table 9 - raw data'!G29</f>
        <v>2589159.5100000002</v>
      </c>
      <c r="H31" s="29"/>
      <c r="I31" s="30">
        <v>219936.92265624998</v>
      </c>
      <c r="J31" s="29"/>
      <c r="K31" s="30">
        <f>'[1]Table 9 - raw data'!I29/1000</f>
        <v>202278.08671875001</v>
      </c>
      <c r="L31" s="29"/>
      <c r="M31" s="26">
        <f t="shared" si="0"/>
        <v>-8.0290456573768765</v>
      </c>
      <c r="N31" s="18"/>
    </row>
    <row r="32" spans="1:14" x14ac:dyDescent="0.3">
      <c r="A32" s="18" t="s">
        <v>39</v>
      </c>
      <c r="B32" s="18"/>
      <c r="C32" s="19">
        <f>'[1]Table 9 - raw data'!C30</f>
        <v>1002</v>
      </c>
      <c r="D32" s="29"/>
      <c r="E32" s="28">
        <f>'[1]Table 9 - raw data'!E30</f>
        <v>213352.90999999997</v>
      </c>
      <c r="F32" s="29"/>
      <c r="G32" s="28">
        <f>'[1]Table 9 - raw data'!G30</f>
        <v>1001599.36</v>
      </c>
      <c r="H32" s="29"/>
      <c r="I32" s="30">
        <v>65324.435156250001</v>
      </c>
      <c r="J32" s="29"/>
      <c r="K32" s="30">
        <f>'[1]Table 9 - raw data'!I30/1000</f>
        <v>78249.95</v>
      </c>
      <c r="L32" s="29"/>
      <c r="M32" s="26">
        <f t="shared" si="0"/>
        <v>19.786646165149936</v>
      </c>
      <c r="N32" s="18"/>
    </row>
    <row r="33" spans="1:14" x14ac:dyDescent="0.3">
      <c r="A33" s="18" t="s">
        <v>40</v>
      </c>
      <c r="B33" s="18"/>
      <c r="C33" s="19">
        <f>'[1]Table 9 - raw data'!C31</f>
        <v>33891</v>
      </c>
      <c r="D33" s="29"/>
      <c r="E33" s="28">
        <f>'[1]Table 9 - raw data'!E31</f>
        <v>40895083.960000001</v>
      </c>
      <c r="F33" s="29"/>
      <c r="G33" s="28">
        <f>'[1]Table 9 - raw data'!G31</f>
        <v>104833929.52000001</v>
      </c>
      <c r="H33" s="29"/>
      <c r="I33" s="30">
        <v>6626462.6515625007</v>
      </c>
      <c r="J33" s="29"/>
      <c r="K33" s="30">
        <f>'[1]Table 9 - raw data'!I31/1000</f>
        <v>8190150.7437500004</v>
      </c>
      <c r="L33" s="29"/>
      <c r="M33" s="26">
        <f t="shared" si="0"/>
        <v>23.597629299529622</v>
      </c>
      <c r="N33" s="18"/>
    </row>
    <row r="34" spans="1:14" x14ac:dyDescent="0.3">
      <c r="A34" s="18" t="s">
        <v>41</v>
      </c>
      <c r="B34" s="18"/>
      <c r="C34" s="19">
        <f>'[1]Table 9 - raw data'!C32</f>
        <v>1408</v>
      </c>
      <c r="D34" s="29"/>
      <c r="E34" s="28">
        <f>'[1]Table 9 - raw data'!E32</f>
        <v>4980636.8899999997</v>
      </c>
      <c r="F34" s="29"/>
      <c r="G34" s="28">
        <f>'[1]Table 9 - raw data'!G32</f>
        <v>4256714.0699999994</v>
      </c>
      <c r="H34" s="29"/>
      <c r="I34" s="30">
        <v>276255.97187499999</v>
      </c>
      <c r="J34" s="29"/>
      <c r="K34" s="30">
        <f>'[1]Table 9 - raw data'!I32/1000</f>
        <v>332555.78671874997</v>
      </c>
      <c r="L34" s="29"/>
      <c r="M34" s="26">
        <f t="shared" si="0"/>
        <v>20.379582914220016</v>
      </c>
      <c r="N34" s="18"/>
    </row>
    <row r="35" spans="1:14" x14ac:dyDescent="0.3">
      <c r="A35" s="18" t="s">
        <v>42</v>
      </c>
      <c r="B35" s="18"/>
      <c r="C35" s="19">
        <f>'[1]Table 9 - raw data'!C33</f>
        <v>6115</v>
      </c>
      <c r="D35" s="29"/>
      <c r="E35" s="28">
        <f>'[1]Table 9 - raw data'!E33</f>
        <v>5844962.9600000009</v>
      </c>
      <c r="F35" s="29"/>
      <c r="G35" s="28">
        <f>'[1]Table 9 - raw data'!G33</f>
        <v>14960308.9</v>
      </c>
      <c r="H35" s="29"/>
      <c r="I35" s="30">
        <v>965155.92578124988</v>
      </c>
      <c r="J35" s="29"/>
      <c r="K35" s="30">
        <f>'[1]Table 9 - raw data'!I33/1000</f>
        <v>1168774.1328125</v>
      </c>
      <c r="L35" s="29"/>
      <c r="M35" s="26">
        <f t="shared" si="0"/>
        <v>21.096923470311847</v>
      </c>
      <c r="N35" s="18"/>
    </row>
    <row r="36" spans="1:14" x14ac:dyDescent="0.3">
      <c r="A36" s="18" t="s">
        <v>43</v>
      </c>
      <c r="B36" s="18"/>
      <c r="C36" s="19">
        <f>'[1]Table 9 - raw data'!C34</f>
        <v>723</v>
      </c>
      <c r="D36" s="29"/>
      <c r="E36" s="28">
        <f>'[1]Table 9 - raw data'!E34</f>
        <v>257705.48000000004</v>
      </c>
      <c r="F36" s="29"/>
      <c r="G36" s="28">
        <f>'[1]Table 9 - raw data'!G34</f>
        <v>1319451.78</v>
      </c>
      <c r="H36" s="29"/>
      <c r="I36" s="30">
        <v>77264.105468749985</v>
      </c>
      <c r="J36" s="29"/>
      <c r="K36" s="30">
        <f>'[1]Table 9 - raw data'!I34/1000</f>
        <v>103082.17031250001</v>
      </c>
      <c r="L36" s="29"/>
      <c r="M36" s="26">
        <f t="shared" si="0"/>
        <v>33.415341686952324</v>
      </c>
      <c r="N36" s="18"/>
    </row>
    <row r="37" spans="1:14" x14ac:dyDescent="0.3">
      <c r="A37" s="18" t="s">
        <v>44</v>
      </c>
      <c r="B37" s="18"/>
      <c r="C37" s="19">
        <f>'[1]Table 9 - raw data'!C35</f>
        <v>29113</v>
      </c>
      <c r="D37" s="29"/>
      <c r="E37" s="28">
        <f>'[1]Table 9 - raw data'!E35</f>
        <v>46766163.359999999</v>
      </c>
      <c r="F37" s="29"/>
      <c r="G37" s="28">
        <f>'[1]Table 9 - raw data'!G35</f>
        <v>119780853.84</v>
      </c>
      <c r="H37" s="29"/>
      <c r="I37" s="30">
        <v>8539394.8742187507</v>
      </c>
      <c r="J37" s="29"/>
      <c r="K37" s="30">
        <f>'[1]Table 9 - raw data'!I35/1000</f>
        <v>9357879.2062500007</v>
      </c>
      <c r="L37" s="29"/>
      <c r="M37" s="26">
        <f t="shared" si="0"/>
        <v>9.5848048261865983</v>
      </c>
      <c r="N37" s="18"/>
    </row>
    <row r="38" spans="1:14" x14ac:dyDescent="0.3">
      <c r="A38" s="18" t="s">
        <v>45</v>
      </c>
      <c r="B38" s="18"/>
      <c r="C38" s="19">
        <f>'[1]Table 9 - raw data'!C36</f>
        <v>19874</v>
      </c>
      <c r="D38" s="29"/>
      <c r="E38" s="28">
        <f>'[1]Table 9 - raw data'!E36</f>
        <v>14672692.490000002</v>
      </c>
      <c r="F38" s="29"/>
      <c r="G38" s="28">
        <f>'[1]Table 9 - raw data'!G36</f>
        <v>37675740.130000003</v>
      </c>
      <c r="H38" s="29"/>
      <c r="I38" s="30">
        <v>2563139.4445312498</v>
      </c>
      <c r="J38" s="29"/>
      <c r="K38" s="30">
        <f>'[1]Table 9 - raw data'!I36/1000</f>
        <v>2943417.1976562501</v>
      </c>
      <c r="L38" s="29"/>
      <c r="M38" s="26">
        <f t="shared" si="0"/>
        <v>14.836405172428924</v>
      </c>
      <c r="N38" s="18"/>
    </row>
    <row r="39" spans="1:14" x14ac:dyDescent="0.3">
      <c r="A39" s="18" t="s">
        <v>46</v>
      </c>
      <c r="B39" s="18"/>
      <c r="C39" s="19">
        <f>'[1]Table 9 - raw data'!C37</f>
        <v>2382</v>
      </c>
      <c r="D39" s="29"/>
      <c r="E39" s="28">
        <f>'[1]Table 9 - raw data'!E37</f>
        <v>477342.07</v>
      </c>
      <c r="F39" s="29"/>
      <c r="G39" s="28">
        <f>'[1]Table 9 - raw data'!G37</f>
        <v>2444404.9399999995</v>
      </c>
      <c r="H39" s="29"/>
      <c r="I39" s="30">
        <v>181298.28593750001</v>
      </c>
      <c r="J39" s="29"/>
      <c r="K39" s="30">
        <f>'[1]Table 9 - raw data'!I37/1000</f>
        <v>190969.13593749993</v>
      </c>
      <c r="L39" s="29"/>
      <c r="M39" s="26">
        <f t="shared" si="0"/>
        <v>5.3342203154274737</v>
      </c>
      <c r="N39" s="18"/>
    </row>
    <row r="40" spans="1:14" x14ac:dyDescent="0.3">
      <c r="A40" s="18" t="s">
        <v>47</v>
      </c>
      <c r="B40" s="18"/>
      <c r="C40" s="19">
        <f>'[1]Table 9 - raw data'!C38</f>
        <v>11175</v>
      </c>
      <c r="D40" s="29"/>
      <c r="E40" s="28">
        <f>'[1]Table 9 - raw data'!E38</f>
        <v>11511695.369999999</v>
      </c>
      <c r="F40" s="29"/>
      <c r="G40" s="28">
        <f>'[1]Table 9 - raw data'!G38</f>
        <v>30186839.060000002</v>
      </c>
      <c r="H40" s="29"/>
      <c r="I40" s="30">
        <v>1744184.6539062499</v>
      </c>
      <c r="J40" s="29"/>
      <c r="K40" s="30">
        <f>'[1]Table 9 - raw data'!I38/1000</f>
        <v>2358346.8015625002</v>
      </c>
      <c r="L40" s="29"/>
      <c r="M40" s="26">
        <f t="shared" si="0"/>
        <v>35.211991246499167</v>
      </c>
      <c r="N40" s="18"/>
    </row>
    <row r="41" spans="1:14" x14ac:dyDescent="0.3">
      <c r="A41" s="18" t="s">
        <v>48</v>
      </c>
      <c r="B41" s="18"/>
      <c r="C41" s="19">
        <f>'[1]Table 9 - raw data'!C39</f>
        <v>300</v>
      </c>
      <c r="D41" s="29"/>
      <c r="E41" s="28">
        <f>'[1]Table 9 - raw data'!E39</f>
        <v>158969.26999999999</v>
      </c>
      <c r="F41" s="29"/>
      <c r="G41" s="28">
        <f>'[1]Table 9 - raw data'!G39</f>
        <v>813922.60999999987</v>
      </c>
      <c r="H41" s="29"/>
      <c r="I41" s="30">
        <v>24650.917187499996</v>
      </c>
      <c r="J41" s="29"/>
      <c r="K41" s="30">
        <f>'[1]Table 9 - raw data'!I39/1000</f>
        <v>63587.703906249983</v>
      </c>
      <c r="L41" s="29"/>
      <c r="M41" s="26">
        <f t="shared" si="0"/>
        <v>157.95268964066813</v>
      </c>
      <c r="N41" s="18"/>
    </row>
    <row r="42" spans="1:14" x14ac:dyDescent="0.3">
      <c r="A42" s="18" t="s">
        <v>49</v>
      </c>
      <c r="B42" s="18"/>
      <c r="C42" s="19">
        <f>'[1]Table 9 - raw data'!C40</f>
        <v>2208</v>
      </c>
      <c r="D42" s="29"/>
      <c r="E42" s="28">
        <f>'[1]Table 9 - raw data'!E40</f>
        <v>936675.5</v>
      </c>
      <c r="F42" s="29"/>
      <c r="G42" s="28">
        <f>'[1]Table 9 - raw data'!G40</f>
        <v>4543066.8600000003</v>
      </c>
      <c r="H42" s="29"/>
      <c r="I42" s="30">
        <v>285058.16953124997</v>
      </c>
      <c r="J42" s="29"/>
      <c r="K42" s="30">
        <f>'[1]Table 9 - raw data'!I40/1000</f>
        <v>354927.09843750001</v>
      </c>
      <c r="L42" s="29"/>
      <c r="M42" s="26">
        <f t="shared" si="0"/>
        <v>24.510410987744223</v>
      </c>
      <c r="N42" s="18"/>
    </row>
    <row r="43" spans="1:14" x14ac:dyDescent="0.3">
      <c r="A43" s="18" t="s">
        <v>50</v>
      </c>
      <c r="B43" s="18"/>
      <c r="C43" s="19">
        <f>'[1]Table 9 - raw data'!C41</f>
        <v>9775</v>
      </c>
      <c r="D43" s="29"/>
      <c r="E43" s="28">
        <f>'[1]Table 9 - raw data'!E41</f>
        <v>10461505.73</v>
      </c>
      <c r="F43" s="29"/>
      <c r="G43" s="28">
        <f>'[1]Table 9 - raw data'!G41</f>
        <v>26781452.260000002</v>
      </c>
      <c r="H43" s="29"/>
      <c r="I43" s="30">
        <v>1724902.9453125002</v>
      </c>
      <c r="J43" s="29"/>
      <c r="K43" s="30">
        <f>'[1]Table 9 - raw data'!I41/1000</f>
        <v>2092300.9578125</v>
      </c>
      <c r="L43" s="29"/>
      <c r="M43" s="26">
        <f t="shared" si="0"/>
        <v>21.299633901050498</v>
      </c>
      <c r="N43" s="18"/>
    </row>
    <row r="44" spans="1:14" x14ac:dyDescent="0.3">
      <c r="A44" s="18" t="s">
        <v>51</v>
      </c>
      <c r="B44" s="18"/>
      <c r="C44" s="19">
        <f>'[1]Table 9 - raw data'!C42</f>
        <v>1452</v>
      </c>
      <c r="D44" s="29"/>
      <c r="E44" s="28">
        <f>'[1]Table 9 - raw data'!E42</f>
        <v>150651.21</v>
      </c>
      <c r="F44" s="29"/>
      <c r="G44" s="28">
        <f>'[1]Table 9 - raw data'!G42</f>
        <v>2260139.59</v>
      </c>
      <c r="H44" s="29"/>
      <c r="I44" s="30">
        <v>173297.17343749997</v>
      </c>
      <c r="J44" s="29"/>
      <c r="K44" s="30">
        <f>'[1]Table 9 - raw data'!I42/1000</f>
        <v>176573.40546874996</v>
      </c>
      <c r="L44" s="29"/>
      <c r="M44" s="26">
        <f t="shared" si="0"/>
        <v>1.8905282563258741</v>
      </c>
      <c r="N44" s="18"/>
    </row>
    <row r="45" spans="1:14" x14ac:dyDescent="0.3">
      <c r="A45" s="18" t="s">
        <v>52</v>
      </c>
      <c r="B45" s="18"/>
      <c r="C45" s="31">
        <f>'[1]Table 9 - raw data'!C43</f>
        <v>7360</v>
      </c>
      <c r="D45" s="32"/>
      <c r="E45" s="33">
        <f>'[1]Table 9 - raw data'!E43</f>
        <v>3428052.01</v>
      </c>
      <c r="F45" s="32"/>
      <c r="G45" s="33">
        <f>'[1]Table 9 - raw data'!G43</f>
        <v>11786191.729999999</v>
      </c>
      <c r="H45" s="29"/>
      <c r="I45" s="34">
        <v>863507.87656250002</v>
      </c>
      <c r="J45" s="29"/>
      <c r="K45" s="34">
        <f>'[1]Table 9 - raw data'!I43/1000</f>
        <v>920796.22890624986</v>
      </c>
      <c r="L45" s="29"/>
      <c r="M45" s="35">
        <f t="shared" si="0"/>
        <v>6.6343751920140637</v>
      </c>
      <c r="N45" s="36"/>
    </row>
    <row r="46" spans="1:14" x14ac:dyDescent="0.3">
      <c r="A46" s="18"/>
      <c r="B46" s="18"/>
      <c r="C46" s="30"/>
      <c r="D46" s="18"/>
      <c r="E46" s="37"/>
      <c r="F46" s="18"/>
      <c r="G46" s="37"/>
      <c r="H46" s="18"/>
      <c r="I46" s="30"/>
      <c r="J46" s="18"/>
      <c r="K46" s="30"/>
      <c r="L46" s="18"/>
      <c r="M46" s="38"/>
      <c r="N46" s="18"/>
    </row>
    <row r="47" spans="1:14" x14ac:dyDescent="0.3">
      <c r="A47" s="18" t="s">
        <v>53</v>
      </c>
      <c r="B47" s="18"/>
      <c r="C47" s="29">
        <f>SUM(C7:C46)</f>
        <v>286686</v>
      </c>
      <c r="D47" s="29"/>
      <c r="E47" s="37">
        <f>SUM(E7:E46)</f>
        <v>394604475.52999997</v>
      </c>
      <c r="F47" s="37"/>
      <c r="G47" s="37">
        <f>SUM(G7:G46)</f>
        <v>1080672184.6099999</v>
      </c>
      <c r="H47" s="22"/>
      <c r="I47" s="37">
        <v>73898544.430468768</v>
      </c>
      <c r="J47" s="22"/>
      <c r="K47" s="37">
        <f>SUM(K7:K46)</f>
        <v>84427514.422656253</v>
      </c>
      <c r="L47" s="22"/>
      <c r="M47" s="26">
        <f t="shared" si="0"/>
        <v>14.247871961935864</v>
      </c>
      <c r="N47" s="18" t="s">
        <v>14</v>
      </c>
    </row>
    <row r="48" spans="1:14" ht="9" customHeight="1" x14ac:dyDescent="0.3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4"/>
      <c r="L48" s="36"/>
      <c r="M48" s="39"/>
      <c r="N48" s="36"/>
    </row>
    <row r="49" spans="1:14" ht="9" customHeight="1" x14ac:dyDescent="0.3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40"/>
      <c r="L49" s="27"/>
      <c r="M49" s="41"/>
      <c r="N49" s="27"/>
    </row>
    <row r="50" spans="1:14" ht="12.75" customHeight="1" x14ac:dyDescent="0.3">
      <c r="A50" s="27" t="s">
        <v>54</v>
      </c>
      <c r="B50" s="27"/>
      <c r="C50" s="27"/>
      <c r="D50" s="27"/>
      <c r="E50" s="27"/>
      <c r="F50" s="27"/>
      <c r="G50" s="27"/>
      <c r="H50" s="27"/>
      <c r="I50" s="27"/>
      <c r="J50" s="27"/>
      <c r="K50" s="40"/>
      <c r="L50" s="27"/>
      <c r="M50" s="41"/>
      <c r="N50" s="27"/>
    </row>
    <row r="51" spans="1:14" ht="12.75" customHeight="1" x14ac:dyDescent="0.3">
      <c r="A51" s="27" t="s">
        <v>55</v>
      </c>
      <c r="B51" s="27"/>
      <c r="C51" s="27"/>
      <c r="D51" s="27"/>
      <c r="E51" s="27"/>
      <c r="F51" s="27"/>
      <c r="G51" s="27"/>
      <c r="H51" s="27"/>
      <c r="I51" s="27"/>
      <c r="J51" s="27"/>
      <c r="K51" s="40"/>
      <c r="L51" s="27"/>
      <c r="M51" s="41"/>
      <c r="N51" s="27"/>
    </row>
    <row r="52" spans="1:14" x14ac:dyDescent="0.3">
      <c r="A52" s="18" t="s">
        <v>56</v>
      </c>
      <c r="B52" s="18"/>
      <c r="C52" s="18"/>
      <c r="D52" s="18"/>
      <c r="E52" s="18"/>
      <c r="F52" s="18"/>
      <c r="G52" s="18"/>
      <c r="H52" s="18"/>
      <c r="I52" s="18"/>
      <c r="J52" s="18"/>
      <c r="K52" s="30"/>
      <c r="L52" s="18"/>
      <c r="M52" s="38"/>
      <c r="N52" s="18"/>
    </row>
  </sheetData>
  <mergeCells count="8">
    <mergeCell ref="C5:D5"/>
    <mergeCell ref="M5:N5"/>
    <mergeCell ref="A1:N1"/>
    <mergeCell ref="A2:N2"/>
    <mergeCell ref="A3:N3"/>
    <mergeCell ref="C4:D4"/>
    <mergeCell ref="E4:G4"/>
    <mergeCell ref="I4:N4"/>
  </mergeCells>
  <printOptions horizontalCentered="1"/>
  <pageMargins left="0.75" right="0.75" top="0.5" bottom="0.5" header="0.5" footer="0.25"/>
  <pageSetup scale="98" firstPageNumber="17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9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Diana (DOR)</dc:creator>
  <cp:lastModifiedBy>Brown, Diana (DOR)</cp:lastModifiedBy>
  <dcterms:created xsi:type="dcterms:W3CDTF">2018-01-03T21:05:12Z</dcterms:created>
  <dcterms:modified xsi:type="dcterms:W3CDTF">2018-01-03T21:05:26Z</dcterms:modified>
</cp:coreProperties>
</file>