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5" sheetId="1" r:id="rId1"/>
  </sheets>
  <externalReferences>
    <externalReference r:id="rId2"/>
  </externalReferences>
  <definedNames>
    <definedName name="_xlnm.Print_Area" localSheetId="0">'Table 5'!$A$1:$E$155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1" l="1"/>
  <c r="E138" i="1"/>
  <c r="E135" i="1"/>
  <c r="E131" i="1"/>
  <c r="E132" i="1" s="1"/>
  <c r="E130" i="1"/>
  <c r="E126" i="1"/>
  <c r="E125" i="1"/>
  <c r="E127" i="1" s="1"/>
  <c r="E122" i="1"/>
  <c r="E119" i="1"/>
  <c r="E116" i="1"/>
  <c r="E113" i="1"/>
  <c r="E112" i="1"/>
  <c r="E111" i="1"/>
  <c r="E110" i="1"/>
  <c r="E107" i="1"/>
  <c r="E104" i="1"/>
  <c r="E100" i="1"/>
  <c r="E99" i="1"/>
  <c r="E101" i="1" s="1"/>
  <c r="E98" i="1"/>
  <c r="E95" i="1"/>
  <c r="E92" i="1"/>
  <c r="E89" i="1"/>
  <c r="E85" i="1"/>
  <c r="E84" i="1"/>
  <c r="E83" i="1"/>
  <c r="E82" i="1"/>
  <c r="E81" i="1"/>
  <c r="E86" i="1" s="1"/>
  <c r="E78" i="1"/>
  <c r="E74" i="1"/>
  <c r="E73" i="1"/>
  <c r="E72" i="1"/>
  <c r="E71" i="1"/>
  <c r="E75" i="1" s="1"/>
  <c r="E68" i="1"/>
  <c r="E65" i="1"/>
  <c r="E61" i="1"/>
  <c r="E62" i="1" s="1"/>
  <c r="E60" i="1"/>
  <c r="E57" i="1"/>
  <c r="E54" i="1"/>
  <c r="E51" i="1"/>
  <c r="E48" i="1"/>
  <c r="E45" i="1"/>
  <c r="E41" i="1"/>
  <c r="E42" i="1" s="1"/>
  <c r="E40" i="1"/>
  <c r="E36" i="1"/>
  <c r="E37" i="1" s="1"/>
  <c r="E33" i="1"/>
  <c r="E32" i="1"/>
  <c r="E31" i="1"/>
  <c r="E30" i="1"/>
  <c r="E27" i="1"/>
  <c r="E26" i="1"/>
  <c r="E25" i="1"/>
  <c r="E24" i="1"/>
  <c r="E20" i="1"/>
  <c r="E19" i="1"/>
  <c r="E18" i="1"/>
  <c r="E17" i="1"/>
  <c r="E144" i="1" s="1"/>
  <c r="E149" i="1" s="1"/>
  <c r="E13" i="1"/>
  <c r="E12" i="1"/>
  <c r="E11" i="1"/>
  <c r="E146" i="1" s="1"/>
  <c r="E10" i="1"/>
  <c r="E14" i="1" s="1"/>
  <c r="A4" i="1"/>
  <c r="E21" i="1" l="1"/>
</calcChain>
</file>

<file path=xl/sharedStrings.xml><?xml version="1.0" encoding="utf-8"?>
<sst xmlns="http://schemas.openxmlformats.org/spreadsheetml/2006/main" count="112" uniqueCount="74">
  <si>
    <t>Table 5</t>
  </si>
  <si>
    <t>DEPARTMENT OF REVENUE COLLECTIONS</t>
  </si>
  <si>
    <t>Net State Tax Collections by Tax and Fund</t>
  </si>
  <si>
    <t>Fiscal Year</t>
  </si>
  <si>
    <t>Tax Source and Fund</t>
  </si>
  <si>
    <t>Retail Sales Tax</t>
  </si>
  <si>
    <t>General Fund</t>
  </si>
  <si>
    <t>Advanced Environmental Mitigation Account</t>
  </si>
  <si>
    <t>Multimodal Transportation Account</t>
  </si>
  <si>
    <t>Performance Audits of Government Account</t>
  </si>
  <si>
    <t>TOTAL</t>
  </si>
  <si>
    <t>Use Tax</t>
  </si>
  <si>
    <t>Advanced Environmental Mitigation Acct.</t>
  </si>
  <si>
    <t>Business and Occupation Tax</t>
  </si>
  <si>
    <t>Problem Gambling Account</t>
  </si>
  <si>
    <t>Forest &amp; Fish Support Account</t>
  </si>
  <si>
    <t>Public Utility Tax</t>
  </si>
  <si>
    <t>Public Works Assistance Account</t>
  </si>
  <si>
    <t>Education Legacy Trust Account</t>
  </si>
  <si>
    <t>Cigarette Tax</t>
  </si>
  <si>
    <t>Liquor Sales Tax</t>
  </si>
  <si>
    <t>Liquor Excise Tax Account</t>
  </si>
  <si>
    <t>Penalties and Interest</t>
  </si>
  <si>
    <t>General Fund - TOTAL</t>
  </si>
  <si>
    <t>State Property Tax Levy</t>
  </si>
  <si>
    <t>PUD Privilege Tax (incl. distributions to local govt.)</t>
  </si>
  <si>
    <t>Timber Excise Tax (ex. distributions to local govt.)</t>
  </si>
  <si>
    <t>Leasehold Excise Tax (ex. distributions to local govt.)</t>
  </si>
  <si>
    <t>Estate Tax</t>
  </si>
  <si>
    <t>General Fund (Previous)</t>
  </si>
  <si>
    <t>Tobacco Products Tax</t>
  </si>
  <si>
    <t>Liquor Liter Tax</t>
  </si>
  <si>
    <t>Food Fish/Shellfish Tax</t>
  </si>
  <si>
    <t>State Wildlife Account</t>
  </si>
  <si>
    <t>Sea Cucumber Dive Fishery Account</t>
  </si>
  <si>
    <t>Sea Urchin Dive Fishery Account</t>
  </si>
  <si>
    <t>Carbonated Beverage Syrup Tax</t>
  </si>
  <si>
    <t>Real Estate Excise Tax</t>
  </si>
  <si>
    <t>Washington Housing Trust Account</t>
  </si>
  <si>
    <t>City/County Assistance</t>
  </si>
  <si>
    <t>Litter Tax</t>
  </si>
  <si>
    <t>Litter Control Account - TOTAL</t>
  </si>
  <si>
    <t>Solid Waste Collection Tax</t>
  </si>
  <si>
    <t>Wood Stove Fee</t>
  </si>
  <si>
    <t>Wood Stove Education &amp; Enforcement Acct. - TOTAL</t>
  </si>
  <si>
    <t>Hazardous Substance Tax - State Tax</t>
  </si>
  <si>
    <t>State Toxics Control Account</t>
  </si>
  <si>
    <t>Local Toxics Control Account</t>
  </si>
  <si>
    <t>Environmental Legacy Stewardship Account</t>
  </si>
  <si>
    <t>Petroleum Products Tax (tax reactivated 7/1/2009)</t>
  </si>
  <si>
    <t>Pollution Liability Insurance Trust Acct. - TOTAL</t>
  </si>
  <si>
    <t>Brokered Natural Gas Use Tax</t>
  </si>
  <si>
    <t>Oil Spill Tax</t>
  </si>
  <si>
    <t>Oil Spill Response Account</t>
  </si>
  <si>
    <t>Oil Spill Prevention (Admin.) Account</t>
  </si>
  <si>
    <t>ICF (Intermediate Care Facilities) Tax</t>
  </si>
  <si>
    <t>State Rental Car Tax</t>
  </si>
  <si>
    <t>Multimodal Transportation Account - TOTAL</t>
  </si>
  <si>
    <t>Enhanced 911 Telephone Tax</t>
  </si>
  <si>
    <t>Enhanced 911 Account - TOTAL</t>
  </si>
  <si>
    <t>Telephone Line Tax (WTAP)</t>
  </si>
  <si>
    <t>Telephone Assistance Account - TOTAL</t>
  </si>
  <si>
    <t>Telephone Line Tax (TRS)</t>
  </si>
  <si>
    <t>Telecommunications Relay Service Account - TOTAL</t>
  </si>
  <si>
    <t>Replacement Vehicle Tire Fee</t>
  </si>
  <si>
    <t>Waste Tire Removal Account - TOTAL</t>
  </si>
  <si>
    <t>Tribal Cigarette Taxes</t>
  </si>
  <si>
    <t>General Fund - Puyallup Tribe - TOTAL</t>
  </si>
  <si>
    <t>Derelict Vessel Fee</t>
  </si>
  <si>
    <t>Performance Audits of Government Account - TOTAL</t>
  </si>
  <si>
    <t>SUBTOTAL  -  General Fund Taxes</t>
  </si>
  <si>
    <t>SUBTOTAL  -  All Other Taxes</t>
  </si>
  <si>
    <t>GRAND TOTAL - Dept. of Revenue State Tax Collections</t>
  </si>
  <si>
    <t>NOTE:  A zero entry indicates that the tax was not levied that year or the receipts rounded to   &lt; $1,000.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</si>
</sst>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44" fontId="4" fillId="0" borderId="0" xfId="1" applyFont="1"/>
    <xf numFmtId="3" fontId="2" fillId="0" borderId="0" xfId="0" applyNumberFormat="1" applyFont="1"/>
    <xf numFmtId="164" fontId="4" fillId="0" borderId="0" xfId="1" applyNumberFormat="1" applyFont="1"/>
    <xf numFmtId="164" fontId="4" fillId="0" borderId="0" xfId="0" applyNumberFormat="1" applyFont="1"/>
    <xf numFmtId="164" fontId="2" fillId="0" borderId="0" xfId="0" applyNumberFormat="1" applyFont="1"/>
    <xf numFmtId="0" fontId="4" fillId="0" borderId="0" xfId="0" applyFont="1" applyBorder="1"/>
    <xf numFmtId="3" fontId="4" fillId="0" borderId="0" xfId="0" applyNumberFormat="1" applyFont="1" applyBorder="1"/>
    <xf numFmtId="3" fontId="4" fillId="0" borderId="2" xfId="0" applyNumberFormat="1" applyFont="1" applyBorder="1"/>
    <xf numFmtId="0" fontId="4" fillId="0" borderId="2" xfId="0" applyFont="1" applyBorder="1"/>
    <xf numFmtId="42" fontId="4" fillId="0" borderId="0" xfId="0" applyNumberFormat="1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6" fillId="0" borderId="0" xfId="0" applyFont="1"/>
    <xf numFmtId="3" fontId="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5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 - Raw Data"/>
      <sheetName val="Table 5"/>
    </sheetNames>
    <sheetDataSet>
      <sheetData sheetId="0">
        <row r="4">
          <cell r="C4">
            <v>9458591094.5264931</v>
          </cell>
        </row>
        <row r="6">
          <cell r="C6">
            <v>42589.209999999985</v>
          </cell>
        </row>
        <row r="7">
          <cell r="C7">
            <v>41204347.829999998</v>
          </cell>
        </row>
        <row r="9">
          <cell r="C9">
            <v>15136984.630000001</v>
          </cell>
        </row>
        <row r="13">
          <cell r="C13">
            <v>674195694.03495121</v>
          </cell>
        </row>
        <row r="14">
          <cell r="C14">
            <v>84.53</v>
          </cell>
        </row>
        <row r="15">
          <cell r="C15">
            <v>7489592.1199999982</v>
          </cell>
        </row>
        <row r="16">
          <cell r="C16">
            <v>1051879.25</v>
          </cell>
        </row>
        <row r="20">
          <cell r="C20">
            <v>3821223669.1003323</v>
          </cell>
        </row>
        <row r="21">
          <cell r="C21">
            <v>466139.25</v>
          </cell>
        </row>
        <row r="22">
          <cell r="C22">
            <v>4584472.1099999994</v>
          </cell>
        </row>
        <row r="26">
          <cell r="C26">
            <v>406254858.63754642</v>
          </cell>
        </row>
        <row r="27">
          <cell r="C27">
            <v>0</v>
          </cell>
        </row>
        <row r="28">
          <cell r="C28">
            <v>19729928.790000003</v>
          </cell>
        </row>
        <row r="32">
          <cell r="C32">
            <v>377898809.13999999</v>
          </cell>
        </row>
        <row r="40">
          <cell r="C40">
            <v>110547116.26000001</v>
          </cell>
        </row>
        <row r="41">
          <cell r="C41">
            <v>38041391.880000003</v>
          </cell>
        </row>
        <row r="45">
          <cell r="C45">
            <v>283627891.72067773</v>
          </cell>
        </row>
        <row r="48">
          <cell r="C48">
            <v>2099210614.8400002</v>
          </cell>
        </row>
        <row r="51">
          <cell r="C51">
            <v>53903364.659999996</v>
          </cell>
        </row>
        <row r="54">
          <cell r="C54">
            <v>1785549.76</v>
          </cell>
        </row>
        <row r="57">
          <cell r="C57">
            <v>33117722.18</v>
          </cell>
        </row>
        <row r="61">
          <cell r="C61">
            <v>2238201.1900000004</v>
          </cell>
        </row>
        <row r="62">
          <cell r="C62">
            <v>166472181.97000003</v>
          </cell>
        </row>
        <row r="65">
          <cell r="C65">
            <v>52436971.93</v>
          </cell>
        </row>
        <row r="71">
          <cell r="C71">
            <v>151821537.87000003</v>
          </cell>
        </row>
        <row r="77">
          <cell r="C77">
            <v>3010622.45</v>
          </cell>
        </row>
        <row r="78">
          <cell r="C78">
            <v>2592.5</v>
          </cell>
        </row>
        <row r="79">
          <cell r="C79">
            <v>0</v>
          </cell>
        </row>
        <row r="80">
          <cell r="C80">
            <v>0</v>
          </cell>
        </row>
        <row r="84">
          <cell r="C84">
            <v>7121876</v>
          </cell>
        </row>
        <row r="89">
          <cell r="C89">
            <v>1005923057.9</v>
          </cell>
        </row>
        <row r="90">
          <cell r="C90">
            <v>21226565.73</v>
          </cell>
        </row>
        <row r="91">
          <cell r="C91">
            <v>948081.75000000012</v>
          </cell>
        </row>
        <row r="92">
          <cell r="C92">
            <v>16984441.289999999</v>
          </cell>
        </row>
        <row r="93">
          <cell r="C93">
            <v>43526617.579999998</v>
          </cell>
        </row>
        <row r="97">
          <cell r="C97">
            <v>11727471.310000001</v>
          </cell>
        </row>
        <row r="108">
          <cell r="C108">
            <v>45239468.979999997</v>
          </cell>
        </row>
        <row r="111">
          <cell r="C111">
            <v>220260</v>
          </cell>
        </row>
        <row r="115">
          <cell r="C115">
            <v>69237515.920000017</v>
          </cell>
        </row>
        <row r="116">
          <cell r="C116">
            <v>54400905.420000002</v>
          </cell>
        </row>
        <row r="117">
          <cell r="C117">
            <v>0</v>
          </cell>
        </row>
        <row r="121">
          <cell r="C121">
            <v>32664704.009999998</v>
          </cell>
        </row>
        <row r="124">
          <cell r="C124">
            <v>21347018.740000002</v>
          </cell>
        </row>
        <row r="127">
          <cell r="C127">
            <v>0</v>
          </cell>
        </row>
        <row r="128">
          <cell r="C128">
            <v>910187.16000000015</v>
          </cell>
        </row>
        <row r="129">
          <cell r="C129">
            <v>3640748.63</v>
          </cell>
        </row>
        <row r="133">
          <cell r="C133">
            <v>9507236.8600000013</v>
          </cell>
        </row>
        <row r="136">
          <cell r="C136">
            <v>32611478.600000005</v>
          </cell>
        </row>
        <row r="139">
          <cell r="C139">
            <v>25859830.75</v>
          </cell>
        </row>
        <row r="142">
          <cell r="C142">
            <v>0</v>
          </cell>
        </row>
        <row r="143">
          <cell r="C143">
            <v>0</v>
          </cell>
        </row>
        <row r="147">
          <cell r="C147">
            <v>0</v>
          </cell>
        </row>
        <row r="148">
          <cell r="C148">
            <v>0</v>
          </cell>
        </row>
        <row r="152">
          <cell r="C152">
            <v>4261631.8000000007</v>
          </cell>
        </row>
        <row r="155">
          <cell r="C155">
            <v>9236352.379999999</v>
          </cell>
        </row>
        <row r="158">
          <cell r="C158">
            <v>103859.59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abSelected="1" zoomScaleNormal="100" workbookViewId="0">
      <selection sqref="A1:E1"/>
    </sheetView>
  </sheetViews>
  <sheetFormatPr defaultColWidth="9.1796875" defaultRowHeight="13" x14ac:dyDescent="0.3"/>
  <cols>
    <col min="1" max="1" width="3.453125" style="2" customWidth="1"/>
    <col min="2" max="2" width="40.1796875" style="2" customWidth="1"/>
    <col min="3" max="3" width="11" style="2" bestFit="1" customWidth="1"/>
    <col min="4" max="4" width="8.54296875" style="2" customWidth="1"/>
    <col min="5" max="5" width="10.7265625" style="2" bestFit="1" customWidth="1"/>
    <col min="6" max="6" width="11.81640625" style="2" customWidth="1"/>
    <col min="7" max="16384" width="9.1796875" style="2"/>
  </cols>
  <sheetData>
    <row r="1" spans="1:9" ht="15.75" customHeight="1" x14ac:dyDescent="0.45">
      <c r="A1" s="1" t="s">
        <v>0</v>
      </c>
      <c r="B1" s="1"/>
      <c r="C1" s="1"/>
      <c r="D1" s="1"/>
      <c r="E1" s="1"/>
    </row>
    <row r="2" spans="1:9" ht="17.5" customHeight="1" x14ac:dyDescent="0.45">
      <c r="A2" s="3" t="s">
        <v>1</v>
      </c>
      <c r="B2" s="3"/>
      <c r="C2" s="3"/>
      <c r="D2" s="3"/>
      <c r="E2" s="3"/>
    </row>
    <row r="3" spans="1:9" ht="18.5" x14ac:dyDescent="0.45">
      <c r="A3" s="4" t="s">
        <v>2</v>
      </c>
      <c r="B3" s="4"/>
      <c r="C3" s="4"/>
      <c r="D3" s="4"/>
      <c r="E3" s="4"/>
    </row>
    <row r="4" spans="1:9" ht="18.5" x14ac:dyDescent="0.45">
      <c r="A4" s="5" t="str">
        <f>"Fiscal Years " &amp;C6&amp; " and " &amp;E6&amp;" ($000)"</f>
        <v>Fiscal Years 2016 and 2017 ($000)</v>
      </c>
      <c r="B4" s="5"/>
      <c r="C4" s="5"/>
      <c r="D4" s="5"/>
      <c r="E4" s="5"/>
      <c r="F4" s="6"/>
      <c r="G4" s="6"/>
      <c r="H4" s="6"/>
      <c r="I4" s="6"/>
    </row>
    <row r="5" spans="1:9" ht="14.5" x14ac:dyDescent="0.35">
      <c r="A5" s="7"/>
      <c r="B5" s="7"/>
      <c r="C5" s="8" t="s">
        <v>3</v>
      </c>
      <c r="D5" s="7"/>
      <c r="E5" s="8" t="s">
        <v>3</v>
      </c>
    </row>
    <row r="6" spans="1:9" ht="14.5" x14ac:dyDescent="0.35">
      <c r="A6" s="9"/>
      <c r="B6" s="9"/>
      <c r="C6" s="10">
        <v>2016</v>
      </c>
      <c r="D6" s="9"/>
      <c r="E6" s="10">
        <v>2017</v>
      </c>
    </row>
    <row r="7" spans="1:9" ht="13.15" customHeight="1" x14ac:dyDescent="0.3">
      <c r="A7" s="11" t="s">
        <v>4</v>
      </c>
      <c r="B7" s="11"/>
      <c r="C7" s="11"/>
      <c r="D7" s="11"/>
      <c r="E7" s="11"/>
    </row>
    <row r="8" spans="1:9" ht="13.15" customHeight="1" x14ac:dyDescent="0.3">
      <c r="A8" s="11"/>
      <c r="B8" s="11"/>
      <c r="C8" s="11"/>
      <c r="D8" s="11"/>
      <c r="E8" s="11"/>
    </row>
    <row r="9" spans="1:9" ht="13.15" customHeight="1" x14ac:dyDescent="0.3">
      <c r="A9" s="11" t="s">
        <v>5</v>
      </c>
      <c r="B9" s="11"/>
      <c r="C9" s="12"/>
      <c r="D9" s="13"/>
      <c r="E9" s="12"/>
      <c r="H9" s="14"/>
      <c r="I9" s="14"/>
    </row>
    <row r="10" spans="1:9" ht="13.15" customHeight="1" x14ac:dyDescent="0.3">
      <c r="A10" s="11"/>
      <c r="B10" s="11" t="s">
        <v>6</v>
      </c>
      <c r="C10" s="15">
        <v>8927330.4736499991</v>
      </c>
      <c r="D10" s="16"/>
      <c r="E10" s="15">
        <f>'[1]Table 5 - Raw Data'!C4/1000</f>
        <v>9458591.0945264939</v>
      </c>
      <c r="F10" s="17"/>
      <c r="H10" s="14"/>
      <c r="I10" s="14"/>
    </row>
    <row r="11" spans="1:9" ht="13.15" customHeight="1" x14ac:dyDescent="0.3">
      <c r="A11" s="11"/>
      <c r="B11" s="11" t="s">
        <v>7</v>
      </c>
      <c r="C11" s="12">
        <v>48.552239999999998</v>
      </c>
      <c r="D11" s="12"/>
      <c r="E11" s="12">
        <f>'[1]Table 5 - Raw Data'!C6/1000</f>
        <v>42.589209999999987</v>
      </c>
      <c r="F11" s="17"/>
      <c r="H11" s="14"/>
      <c r="I11" s="14"/>
    </row>
    <row r="12" spans="1:9" ht="13.15" customHeight="1" x14ac:dyDescent="0.3">
      <c r="A12" s="11"/>
      <c r="B12" s="11" t="s">
        <v>8</v>
      </c>
      <c r="C12" s="12">
        <v>38083.587930000002</v>
      </c>
      <c r="D12" s="12"/>
      <c r="E12" s="12">
        <f>'[1]Table 5 - Raw Data'!C7/1000</f>
        <v>41204.347829999999</v>
      </c>
      <c r="F12" s="17"/>
      <c r="H12" s="14"/>
      <c r="I12" s="14"/>
    </row>
    <row r="13" spans="1:9" ht="13.15" customHeight="1" x14ac:dyDescent="0.3">
      <c r="A13" s="11"/>
      <c r="B13" s="11" t="s">
        <v>9</v>
      </c>
      <c r="C13" s="12">
        <v>14159.928870000002</v>
      </c>
      <c r="D13" s="12"/>
      <c r="E13" s="12">
        <f>'[1]Table 5 - Raw Data'!C9/1000</f>
        <v>15136.984630000001</v>
      </c>
      <c r="F13" s="17"/>
      <c r="H13" s="14"/>
      <c r="I13" s="14"/>
    </row>
    <row r="14" spans="1:9" ht="13.15" customHeight="1" x14ac:dyDescent="0.3">
      <c r="A14" s="11"/>
      <c r="B14" s="11" t="s">
        <v>10</v>
      </c>
      <c r="C14" s="12">
        <v>8979622.5426899977</v>
      </c>
      <c r="D14" s="12"/>
      <c r="E14" s="12">
        <f>SUM(E10:E13)</f>
        <v>9514975.0161964931</v>
      </c>
      <c r="F14" s="17"/>
      <c r="H14" s="14"/>
      <c r="I14" s="14"/>
    </row>
    <row r="15" spans="1:9" ht="13.15" customHeight="1" x14ac:dyDescent="0.3">
      <c r="A15" s="11"/>
      <c r="B15" s="11"/>
      <c r="C15" s="12"/>
      <c r="D15" s="12"/>
      <c r="E15" s="12"/>
      <c r="F15" s="17"/>
      <c r="H15" s="14"/>
      <c r="I15" s="14"/>
    </row>
    <row r="16" spans="1:9" ht="13.15" customHeight="1" x14ac:dyDescent="0.3">
      <c r="A16" s="11" t="s">
        <v>11</v>
      </c>
      <c r="B16" s="11"/>
      <c r="C16" s="12"/>
      <c r="D16" s="12"/>
      <c r="E16" s="12"/>
      <c r="F16" s="17"/>
      <c r="H16" s="14"/>
      <c r="I16" s="14"/>
    </row>
    <row r="17" spans="1:9" ht="13.15" customHeight="1" x14ac:dyDescent="0.3">
      <c r="A17" s="11"/>
      <c r="B17" s="11" t="s">
        <v>6</v>
      </c>
      <c r="C17" s="12">
        <v>635762.65648999985</v>
      </c>
      <c r="D17" s="12"/>
      <c r="E17" s="12">
        <f>'[1]Table 5 - Raw Data'!C13/1000</f>
        <v>674195.69403495116</v>
      </c>
      <c r="F17" s="17"/>
      <c r="H17" s="14"/>
      <c r="I17" s="14"/>
    </row>
    <row r="18" spans="1:9" ht="13.15" customHeight="1" x14ac:dyDescent="0.3">
      <c r="A18" s="11"/>
      <c r="B18" s="11" t="s">
        <v>12</v>
      </c>
      <c r="C18" s="12">
        <v>1.20455</v>
      </c>
      <c r="D18" s="12"/>
      <c r="E18" s="12">
        <f>'[1]Table 5 - Raw Data'!C14/1000</f>
        <v>8.4530000000000008E-2</v>
      </c>
      <c r="F18" s="17"/>
      <c r="H18" s="14"/>
      <c r="I18" s="14"/>
    </row>
    <row r="19" spans="1:9" ht="13.15" customHeight="1" x14ac:dyDescent="0.3">
      <c r="A19" s="11"/>
      <c r="B19" s="11" t="s">
        <v>8</v>
      </c>
      <c r="C19" s="12">
        <v>7095.2941300000011</v>
      </c>
      <c r="D19" s="12"/>
      <c r="E19" s="12">
        <f>'[1]Table 5 - Raw Data'!C15/1000</f>
        <v>7489.5921199999984</v>
      </c>
      <c r="F19" s="17"/>
      <c r="H19" s="14"/>
      <c r="I19" s="14"/>
    </row>
    <row r="20" spans="1:9" ht="13.15" customHeight="1" x14ac:dyDescent="0.3">
      <c r="A20" s="11"/>
      <c r="B20" s="11" t="s">
        <v>9</v>
      </c>
      <c r="C20" s="12">
        <v>1020.5973399999999</v>
      </c>
      <c r="D20" s="12"/>
      <c r="E20" s="12">
        <f>'[1]Table 5 - Raw Data'!C16/1000</f>
        <v>1051.87925</v>
      </c>
      <c r="F20" s="17"/>
      <c r="H20" s="14"/>
      <c r="I20" s="14"/>
    </row>
    <row r="21" spans="1:9" ht="13.15" customHeight="1" x14ac:dyDescent="0.3">
      <c r="A21" s="11"/>
      <c r="B21" s="11" t="s">
        <v>10</v>
      </c>
      <c r="C21" s="12">
        <v>643879.7525099999</v>
      </c>
      <c r="D21" s="12"/>
      <c r="E21" s="12">
        <f>SUM(E17:E20)</f>
        <v>682737.24993495119</v>
      </c>
      <c r="F21" s="17"/>
      <c r="H21" s="14"/>
      <c r="I21" s="14"/>
    </row>
    <row r="22" spans="1:9" ht="13.15" customHeight="1" x14ac:dyDescent="0.3">
      <c r="A22" s="11"/>
      <c r="B22" s="11"/>
      <c r="C22" s="12"/>
      <c r="D22" s="12"/>
      <c r="E22" s="12"/>
      <c r="F22" s="17"/>
      <c r="H22" s="14"/>
      <c r="I22" s="14"/>
    </row>
    <row r="23" spans="1:9" ht="13.15" customHeight="1" x14ac:dyDescent="0.3">
      <c r="A23" s="11" t="s">
        <v>13</v>
      </c>
      <c r="B23" s="11"/>
      <c r="C23" s="12"/>
      <c r="D23" s="12"/>
      <c r="E23" s="12"/>
      <c r="F23" s="17"/>
    </row>
    <row r="24" spans="1:9" ht="13.15" customHeight="1" x14ac:dyDescent="0.3">
      <c r="A24" s="11"/>
      <c r="B24" s="11" t="s">
        <v>6</v>
      </c>
      <c r="C24" s="12">
        <v>3628440.4219999998</v>
      </c>
      <c r="D24" s="12"/>
      <c r="E24" s="12">
        <f>'[1]Table 5 - Raw Data'!C20/1000</f>
        <v>3821223.6691003321</v>
      </c>
      <c r="F24" s="17"/>
    </row>
    <row r="25" spans="1:9" ht="13.15" customHeight="1" x14ac:dyDescent="0.3">
      <c r="A25" s="11"/>
      <c r="B25" s="11" t="s">
        <v>14</v>
      </c>
      <c r="C25" s="12">
        <v>446.20059999999989</v>
      </c>
      <c r="D25" s="12"/>
      <c r="E25" s="12">
        <f>'[1]Table 5 - Raw Data'!C21/1000</f>
        <v>466.13925</v>
      </c>
      <c r="F25" s="17"/>
    </row>
    <row r="26" spans="1:9" ht="13.15" customHeight="1" x14ac:dyDescent="0.3">
      <c r="A26" s="11"/>
      <c r="B26" s="11" t="s">
        <v>15</v>
      </c>
      <c r="C26" s="12">
        <v>4363.7304300000014</v>
      </c>
      <c r="D26" s="12"/>
      <c r="E26" s="12">
        <f>'[1]Table 5 - Raw Data'!C22/1000</f>
        <v>4584.4721099999997</v>
      </c>
      <c r="F26" s="17"/>
    </row>
    <row r="27" spans="1:9" ht="13.15" customHeight="1" x14ac:dyDescent="0.3">
      <c r="A27" s="11"/>
      <c r="B27" s="11" t="s">
        <v>10</v>
      </c>
      <c r="C27" s="12">
        <v>3633250.3530299999</v>
      </c>
      <c r="D27" s="12"/>
      <c r="E27" s="12">
        <f>SUM(E24:E26)</f>
        <v>3826274.2804603321</v>
      </c>
      <c r="F27" s="17"/>
    </row>
    <row r="28" spans="1:9" ht="13.15" customHeight="1" x14ac:dyDescent="0.3">
      <c r="A28" s="11"/>
      <c r="B28" s="11"/>
      <c r="C28" s="12"/>
      <c r="D28" s="12"/>
      <c r="E28" s="12"/>
      <c r="F28" s="17"/>
    </row>
    <row r="29" spans="1:9" ht="13.15" customHeight="1" x14ac:dyDescent="0.3">
      <c r="A29" s="11" t="s">
        <v>16</v>
      </c>
      <c r="B29" s="11"/>
      <c r="C29" s="12"/>
      <c r="D29" s="12"/>
      <c r="E29" s="12"/>
      <c r="F29" s="17"/>
    </row>
    <row r="30" spans="1:9" ht="13.15" customHeight="1" x14ac:dyDescent="0.3">
      <c r="A30" s="11"/>
      <c r="B30" s="11" t="s">
        <v>6</v>
      </c>
      <c r="C30" s="12">
        <v>400516.53442000004</v>
      </c>
      <c r="D30" s="12"/>
      <c r="E30" s="12">
        <f>'[1]Table 5 - Raw Data'!C26/1000</f>
        <v>406254.85863754642</v>
      </c>
      <c r="F30" s="17"/>
    </row>
    <row r="31" spans="1:9" x14ac:dyDescent="0.3">
      <c r="A31" s="11"/>
      <c r="B31" s="11" t="s">
        <v>17</v>
      </c>
      <c r="C31" s="12">
        <v>0</v>
      </c>
      <c r="D31" s="12"/>
      <c r="E31" s="12">
        <f>'[1]Table 5 - Raw Data'!C27/1000</f>
        <v>0</v>
      </c>
      <c r="F31" s="17"/>
    </row>
    <row r="32" spans="1:9" x14ac:dyDescent="0.3">
      <c r="A32" s="11"/>
      <c r="B32" s="11" t="s">
        <v>18</v>
      </c>
      <c r="C32" s="12">
        <v>20106.478179999998</v>
      </c>
      <c r="D32" s="12"/>
      <c r="E32" s="12">
        <f>'[1]Table 5 - Raw Data'!C28/1000</f>
        <v>19729.928790000002</v>
      </c>
      <c r="F32" s="17"/>
    </row>
    <row r="33" spans="1:6" ht="13.15" customHeight="1" x14ac:dyDescent="0.3">
      <c r="A33" s="11"/>
      <c r="B33" s="11" t="s">
        <v>10</v>
      </c>
      <c r="C33" s="12">
        <v>420623.01260000002</v>
      </c>
      <c r="D33" s="12"/>
      <c r="E33" s="12">
        <f>SUM(E30:E32)</f>
        <v>425984.7874275464</v>
      </c>
      <c r="F33" s="17"/>
    </row>
    <row r="34" spans="1:6" ht="13.15" customHeight="1" x14ac:dyDescent="0.3">
      <c r="A34" s="11"/>
      <c r="B34" s="11"/>
      <c r="C34" s="12"/>
      <c r="D34" s="12"/>
      <c r="E34" s="12"/>
      <c r="F34" s="17"/>
    </row>
    <row r="35" spans="1:6" ht="13.15" customHeight="1" x14ac:dyDescent="0.3">
      <c r="A35" s="11" t="s">
        <v>19</v>
      </c>
      <c r="B35" s="11"/>
      <c r="C35" s="12"/>
      <c r="D35" s="12"/>
      <c r="E35" s="12"/>
      <c r="F35" s="17"/>
    </row>
    <row r="36" spans="1:6" ht="13.15" customHeight="1" x14ac:dyDescent="0.3">
      <c r="A36" s="11"/>
      <c r="B36" s="11" t="s">
        <v>6</v>
      </c>
      <c r="C36" s="12">
        <v>391486.58068000001</v>
      </c>
      <c r="D36" s="12"/>
      <c r="E36" s="12">
        <f>'[1]Table 5 - Raw Data'!C32/1000</f>
        <v>377898.80913999997</v>
      </c>
      <c r="F36" s="17"/>
    </row>
    <row r="37" spans="1:6" ht="13.15" customHeight="1" x14ac:dyDescent="0.3">
      <c r="A37" s="11"/>
      <c r="B37" s="11" t="s">
        <v>10</v>
      </c>
      <c r="C37" s="12">
        <v>391486.58068000001</v>
      </c>
      <c r="D37" s="12"/>
      <c r="E37" s="12">
        <f>SUM(E36:E36)</f>
        <v>377898.80913999997</v>
      </c>
      <c r="F37" s="17"/>
    </row>
    <row r="38" spans="1:6" ht="13.15" customHeight="1" x14ac:dyDescent="0.3">
      <c r="A38" s="11"/>
      <c r="B38" s="11"/>
      <c r="C38" s="12"/>
      <c r="D38" s="12"/>
      <c r="E38" s="12"/>
      <c r="F38" s="17"/>
    </row>
    <row r="39" spans="1:6" ht="13.15" customHeight="1" x14ac:dyDescent="0.3">
      <c r="A39" s="11" t="s">
        <v>20</v>
      </c>
      <c r="B39" s="11"/>
      <c r="C39" s="12"/>
      <c r="D39" s="12"/>
      <c r="E39" s="12"/>
      <c r="F39" s="17"/>
    </row>
    <row r="40" spans="1:6" ht="13.15" customHeight="1" x14ac:dyDescent="0.3">
      <c r="A40" s="11"/>
      <c r="B40" s="11" t="s">
        <v>6</v>
      </c>
      <c r="C40" s="12">
        <v>105328.68673999999</v>
      </c>
      <c r="D40" s="12"/>
      <c r="E40" s="12">
        <f>'[1]Table 5 - Raw Data'!C40/1000</f>
        <v>110547.11626000001</v>
      </c>
      <c r="F40" s="17"/>
    </row>
    <row r="41" spans="1:6" x14ac:dyDescent="0.3">
      <c r="A41" s="11"/>
      <c r="B41" s="11" t="s">
        <v>21</v>
      </c>
      <c r="C41" s="12">
        <v>36244.568930000001</v>
      </c>
      <c r="D41" s="12"/>
      <c r="E41" s="12">
        <f>'[1]Table 5 - Raw Data'!C41/1000</f>
        <v>38041.391880000003</v>
      </c>
      <c r="F41" s="17"/>
    </row>
    <row r="42" spans="1:6" ht="13.15" customHeight="1" x14ac:dyDescent="0.3">
      <c r="A42" s="11"/>
      <c r="B42" s="11" t="s">
        <v>10</v>
      </c>
      <c r="C42" s="12">
        <v>141573.25566999998</v>
      </c>
      <c r="D42" s="12"/>
      <c r="E42" s="12">
        <f>SUM(E40:E41)</f>
        <v>148588.50814000002</v>
      </c>
      <c r="F42" s="17"/>
    </row>
    <row r="43" spans="1:6" ht="13.15" customHeight="1" x14ac:dyDescent="0.3">
      <c r="A43" s="11"/>
      <c r="B43" s="11"/>
      <c r="C43" s="12"/>
      <c r="D43" s="12"/>
      <c r="E43" s="12"/>
      <c r="F43" s="17"/>
    </row>
    <row r="44" spans="1:6" ht="13.15" customHeight="1" x14ac:dyDescent="0.3">
      <c r="A44" s="11" t="s">
        <v>22</v>
      </c>
      <c r="B44" s="11"/>
      <c r="C44" s="12"/>
      <c r="D44" s="12"/>
      <c r="E44" s="12"/>
      <c r="F44" s="17"/>
    </row>
    <row r="45" spans="1:6" ht="13.15" customHeight="1" x14ac:dyDescent="0.3">
      <c r="A45" s="11"/>
      <c r="B45" s="11" t="s">
        <v>23</v>
      </c>
      <c r="C45" s="12">
        <v>178737.84814999998</v>
      </c>
      <c r="D45" s="12"/>
      <c r="E45" s="12">
        <f>'[1]Table 5 - Raw Data'!C45/1000</f>
        <v>283627.89172067773</v>
      </c>
      <c r="F45" s="17"/>
    </row>
    <row r="46" spans="1:6" ht="13.15" customHeight="1" x14ac:dyDescent="0.3">
      <c r="A46" s="11"/>
      <c r="B46" s="11"/>
      <c r="C46" s="12"/>
      <c r="D46" s="12"/>
      <c r="E46" s="12"/>
      <c r="F46" s="17"/>
    </row>
    <row r="47" spans="1:6" ht="13.15" customHeight="1" x14ac:dyDescent="0.3">
      <c r="A47" s="11" t="s">
        <v>24</v>
      </c>
      <c r="B47" s="11"/>
      <c r="C47" s="11"/>
      <c r="D47" s="12"/>
      <c r="E47" s="12"/>
      <c r="F47" s="17"/>
    </row>
    <row r="48" spans="1:6" ht="13.15" customHeight="1" x14ac:dyDescent="0.3">
      <c r="A48" s="11"/>
      <c r="B48" s="11" t="s">
        <v>23</v>
      </c>
      <c r="C48" s="12">
        <v>2061206.3571300001</v>
      </c>
      <c r="D48" s="12"/>
      <c r="E48" s="12">
        <f>'[1]Table 5 - Raw Data'!C48/1000</f>
        <v>2099210.6148399999</v>
      </c>
      <c r="F48" s="17"/>
    </row>
    <row r="49" spans="1:6" ht="13.15" customHeight="1" x14ac:dyDescent="0.3">
      <c r="A49" s="11"/>
      <c r="B49" s="11"/>
      <c r="C49" s="12"/>
      <c r="D49" s="12"/>
      <c r="E49" s="12"/>
      <c r="F49" s="17"/>
    </row>
    <row r="50" spans="1:6" ht="13.15" customHeight="1" x14ac:dyDescent="0.3">
      <c r="A50" s="11" t="s">
        <v>25</v>
      </c>
      <c r="B50" s="11"/>
      <c r="C50" s="12"/>
      <c r="D50" s="12"/>
      <c r="E50" s="12"/>
      <c r="F50" s="17"/>
    </row>
    <row r="51" spans="1:6" ht="13.15" customHeight="1" x14ac:dyDescent="0.3">
      <c r="A51" s="11"/>
      <c r="B51" s="11" t="s">
        <v>23</v>
      </c>
      <c r="C51" s="12">
        <v>51180.031189999994</v>
      </c>
      <c r="D51" s="12"/>
      <c r="E51" s="12">
        <f>'[1]Table 5 - Raw Data'!C51/1000</f>
        <v>53903.364659999999</v>
      </c>
      <c r="F51" s="17"/>
    </row>
    <row r="52" spans="1:6" ht="13.15" customHeight="1" x14ac:dyDescent="0.3">
      <c r="A52" s="11"/>
      <c r="B52" s="11"/>
      <c r="C52" s="12"/>
      <c r="D52" s="12"/>
      <c r="E52" s="12"/>
      <c r="F52" s="17"/>
    </row>
    <row r="53" spans="1:6" ht="13.15" customHeight="1" x14ac:dyDescent="0.3">
      <c r="A53" s="11" t="s">
        <v>26</v>
      </c>
      <c r="B53" s="11"/>
      <c r="C53" s="12"/>
      <c r="D53" s="12"/>
      <c r="E53" s="12"/>
      <c r="F53" s="17"/>
    </row>
    <row r="54" spans="1:6" ht="13.15" customHeight="1" x14ac:dyDescent="0.3">
      <c r="A54" s="11"/>
      <c r="B54" s="11" t="s">
        <v>23</v>
      </c>
      <c r="C54" s="12">
        <v>2668.9744500000002</v>
      </c>
      <c r="D54" s="12"/>
      <c r="E54" s="12">
        <f>'[1]Table 5 - Raw Data'!C54/1000</f>
        <v>1785.5497600000001</v>
      </c>
      <c r="F54" s="17"/>
    </row>
    <row r="55" spans="1:6" ht="13.15" customHeight="1" x14ac:dyDescent="0.3">
      <c r="A55" s="11"/>
      <c r="B55" s="11"/>
      <c r="C55" s="12"/>
      <c r="D55" s="12"/>
      <c r="E55" s="12"/>
      <c r="F55" s="17"/>
    </row>
    <row r="56" spans="1:6" ht="13.15" customHeight="1" x14ac:dyDescent="0.3">
      <c r="A56" s="11" t="s">
        <v>27</v>
      </c>
      <c r="B56" s="11"/>
      <c r="C56" s="12"/>
      <c r="D56" s="12"/>
      <c r="E56" s="12"/>
      <c r="F56" s="17"/>
    </row>
    <row r="57" spans="1:6" ht="13.15" customHeight="1" x14ac:dyDescent="0.3">
      <c r="A57" s="11"/>
      <c r="B57" s="11" t="s">
        <v>23</v>
      </c>
      <c r="C57" s="12">
        <v>32899.823499999999</v>
      </c>
      <c r="D57" s="12"/>
      <c r="E57" s="12">
        <f>'[1]Table 5 - Raw Data'!C57/1000</f>
        <v>33117.722179999997</v>
      </c>
      <c r="F57" s="17"/>
    </row>
    <row r="58" spans="1:6" ht="13.15" customHeight="1" x14ac:dyDescent="0.3">
      <c r="A58" s="11"/>
      <c r="B58" s="11"/>
      <c r="C58" s="12"/>
      <c r="D58" s="11"/>
      <c r="E58" s="12"/>
      <c r="F58" s="17"/>
    </row>
    <row r="59" spans="1:6" ht="13.15" customHeight="1" x14ac:dyDescent="0.3">
      <c r="A59" s="11" t="s">
        <v>28</v>
      </c>
      <c r="B59" s="11"/>
      <c r="C59" s="12"/>
      <c r="D59" s="12"/>
      <c r="E59" s="12"/>
      <c r="F59" s="17"/>
    </row>
    <row r="60" spans="1:6" ht="13.15" customHeight="1" x14ac:dyDescent="0.3">
      <c r="A60" s="11"/>
      <c r="B60" s="11" t="s">
        <v>29</v>
      </c>
      <c r="C60" s="12">
        <v>343.80965999999995</v>
      </c>
      <c r="D60" s="12"/>
      <c r="E60" s="12">
        <f>'[1]Table 5 - Raw Data'!C61/1000</f>
        <v>2238.2011900000002</v>
      </c>
      <c r="F60" s="17"/>
    </row>
    <row r="61" spans="1:6" ht="13.15" customHeight="1" x14ac:dyDescent="0.3">
      <c r="A61" s="11"/>
      <c r="B61" s="11" t="s">
        <v>18</v>
      </c>
      <c r="C61" s="12">
        <v>134335.83093999996</v>
      </c>
      <c r="D61" s="12"/>
      <c r="E61" s="12">
        <f>'[1]Table 5 - Raw Data'!C62/1000</f>
        <v>166472.18197000003</v>
      </c>
      <c r="F61" s="17"/>
    </row>
    <row r="62" spans="1:6" ht="13.15" customHeight="1" x14ac:dyDescent="0.3">
      <c r="A62" s="11"/>
      <c r="B62" s="11" t="s">
        <v>10</v>
      </c>
      <c r="C62" s="12">
        <v>134679.64059999996</v>
      </c>
      <c r="D62" s="12"/>
      <c r="E62" s="12">
        <f>SUM(E60:E61)</f>
        <v>168710.38316000003</v>
      </c>
      <c r="F62" s="17"/>
    </row>
    <row r="63" spans="1:6" ht="13.15" customHeight="1" x14ac:dyDescent="0.3">
      <c r="A63" s="11"/>
      <c r="B63" s="11"/>
      <c r="C63" s="12"/>
      <c r="D63" s="12"/>
      <c r="E63" s="12"/>
      <c r="F63" s="17"/>
    </row>
    <row r="64" spans="1:6" ht="13.15" customHeight="1" x14ac:dyDescent="0.3">
      <c r="A64" s="11" t="s">
        <v>30</v>
      </c>
      <c r="B64" s="11"/>
      <c r="C64" s="11"/>
      <c r="D64" s="12"/>
      <c r="E64" s="12"/>
      <c r="F64" s="17"/>
    </row>
    <row r="65" spans="1:6" ht="13.15" customHeight="1" x14ac:dyDescent="0.3">
      <c r="A65" s="11"/>
      <c r="B65" s="11" t="s">
        <v>23</v>
      </c>
      <c r="C65" s="12">
        <v>51641.255850000001</v>
      </c>
      <c r="D65" s="12"/>
      <c r="E65" s="12">
        <f>'[1]Table 5 - Raw Data'!C65/1000</f>
        <v>52436.97193</v>
      </c>
      <c r="F65" s="17"/>
    </row>
    <row r="66" spans="1:6" ht="13.15" customHeight="1" x14ac:dyDescent="0.3">
      <c r="A66" s="11"/>
      <c r="B66" s="11"/>
      <c r="C66" s="12"/>
      <c r="D66" s="12"/>
      <c r="E66" s="12"/>
      <c r="F66" s="17"/>
    </row>
    <row r="67" spans="1:6" ht="13.15" customHeight="1" x14ac:dyDescent="0.3">
      <c r="A67" s="11" t="s">
        <v>31</v>
      </c>
      <c r="B67" s="11"/>
      <c r="C67" s="12"/>
      <c r="D67" s="12"/>
      <c r="E67" s="12"/>
      <c r="F67" s="17"/>
    </row>
    <row r="68" spans="1:6" ht="13.15" customHeight="1" x14ac:dyDescent="0.3">
      <c r="A68" s="11"/>
      <c r="B68" s="11" t="s">
        <v>23</v>
      </c>
      <c r="C68" s="12">
        <v>147540.50614000001</v>
      </c>
      <c r="D68" s="12"/>
      <c r="E68" s="12">
        <f>'[1]Table 5 - Raw Data'!C71/1000</f>
        <v>151821.53787000003</v>
      </c>
      <c r="F68" s="17"/>
    </row>
    <row r="69" spans="1:6" ht="13.15" customHeight="1" x14ac:dyDescent="0.3">
      <c r="A69" s="11"/>
      <c r="B69" s="11"/>
      <c r="C69" s="12"/>
      <c r="D69" s="12"/>
      <c r="E69" s="12"/>
      <c r="F69" s="17"/>
    </row>
    <row r="70" spans="1:6" ht="13.15" customHeight="1" x14ac:dyDescent="0.3">
      <c r="A70" s="11" t="s">
        <v>32</v>
      </c>
      <c r="B70" s="11"/>
      <c r="C70" s="12"/>
      <c r="D70" s="12"/>
      <c r="E70" s="12"/>
      <c r="F70" s="17"/>
    </row>
    <row r="71" spans="1:6" ht="13.15" customHeight="1" x14ac:dyDescent="0.3">
      <c r="A71" s="11"/>
      <c r="B71" s="11" t="s">
        <v>6</v>
      </c>
      <c r="C71" s="12">
        <v>2984.9699799999994</v>
      </c>
      <c r="D71" s="12"/>
      <c r="E71" s="12">
        <f>'[1]Table 5 - Raw Data'!C77/1000</f>
        <v>3010.6224500000003</v>
      </c>
      <c r="F71" s="17"/>
    </row>
    <row r="72" spans="1:6" ht="13.15" customHeight="1" x14ac:dyDescent="0.3">
      <c r="A72" s="11"/>
      <c r="B72" s="11" t="s">
        <v>33</v>
      </c>
      <c r="C72" s="12">
        <v>2.4907000000000004</v>
      </c>
      <c r="D72" s="12"/>
      <c r="E72" s="12">
        <f>'[1]Table 5 - Raw Data'!C78/1000</f>
        <v>2.5924999999999998</v>
      </c>
      <c r="F72" s="17"/>
    </row>
    <row r="73" spans="1:6" ht="13.15" customHeight="1" x14ac:dyDescent="0.3">
      <c r="A73" s="11"/>
      <c r="B73" s="11" t="s">
        <v>34</v>
      </c>
      <c r="C73" s="12">
        <v>0</v>
      </c>
      <c r="D73" s="12"/>
      <c r="E73" s="12">
        <f>'[1]Table 5 - Raw Data'!C79/1000</f>
        <v>0</v>
      </c>
      <c r="F73" s="17"/>
    </row>
    <row r="74" spans="1:6" ht="13.15" customHeight="1" x14ac:dyDescent="0.3">
      <c r="A74" s="11"/>
      <c r="B74" s="11" t="s">
        <v>35</v>
      </c>
      <c r="C74" s="12">
        <v>0</v>
      </c>
      <c r="D74" s="12"/>
      <c r="E74" s="12">
        <f>'[1]Table 5 - Raw Data'!C80/1000</f>
        <v>0</v>
      </c>
      <c r="F74" s="17"/>
    </row>
    <row r="75" spans="1:6" ht="13.15" customHeight="1" x14ac:dyDescent="0.3">
      <c r="A75" s="11"/>
      <c r="B75" s="11" t="s">
        <v>10</v>
      </c>
      <c r="C75" s="12">
        <v>2987.4606799999992</v>
      </c>
      <c r="D75" s="12"/>
      <c r="E75" s="12">
        <f>SUM(E71:E74)</f>
        <v>3013.2149500000005</v>
      </c>
      <c r="F75" s="17"/>
    </row>
    <row r="76" spans="1:6" ht="13.15" customHeight="1" x14ac:dyDescent="0.3">
      <c r="A76" s="11"/>
      <c r="B76" s="11"/>
      <c r="C76" s="12"/>
      <c r="D76" s="12"/>
      <c r="E76" s="12"/>
      <c r="F76" s="17"/>
    </row>
    <row r="77" spans="1:6" ht="13.15" customHeight="1" x14ac:dyDescent="0.3">
      <c r="A77" s="11" t="s">
        <v>36</v>
      </c>
      <c r="B77" s="11"/>
      <c r="C77" s="12"/>
      <c r="D77" s="12"/>
      <c r="E77" s="12"/>
      <c r="F77" s="17"/>
    </row>
    <row r="78" spans="1:6" ht="13.15" customHeight="1" x14ac:dyDescent="0.3">
      <c r="A78" s="11"/>
      <c r="B78" s="11" t="s">
        <v>23</v>
      </c>
      <c r="C78" s="12">
        <v>8650.1</v>
      </c>
      <c r="D78" s="12"/>
      <c r="E78" s="12">
        <f>'[1]Table 5 - Raw Data'!C84/1000</f>
        <v>7121.8760000000002</v>
      </c>
      <c r="F78" s="17"/>
    </row>
    <row r="79" spans="1:6" ht="13.15" customHeight="1" x14ac:dyDescent="0.3">
      <c r="A79" s="11"/>
      <c r="B79" s="11"/>
      <c r="C79" s="12"/>
      <c r="D79" s="12"/>
      <c r="E79" s="12"/>
      <c r="F79" s="17"/>
    </row>
    <row r="80" spans="1:6" ht="13.15" customHeight="1" x14ac:dyDescent="0.3">
      <c r="A80" s="11" t="s">
        <v>37</v>
      </c>
      <c r="B80" s="11"/>
      <c r="C80" s="12"/>
      <c r="D80" s="11"/>
      <c r="E80" s="12"/>
      <c r="F80" s="17"/>
    </row>
    <row r="81" spans="1:6" ht="13.15" customHeight="1" x14ac:dyDescent="0.3">
      <c r="A81" s="11"/>
      <c r="B81" s="11" t="s">
        <v>6</v>
      </c>
      <c r="C81" s="12">
        <v>885111.75418999989</v>
      </c>
      <c r="D81" s="11"/>
      <c r="E81" s="12">
        <f>'[1]Table 5 - Raw Data'!C89/1000</f>
        <v>1005923.0579</v>
      </c>
      <c r="F81" s="17"/>
    </row>
    <row r="82" spans="1:6" ht="13.15" customHeight="1" x14ac:dyDescent="0.3">
      <c r="A82" s="11"/>
      <c r="B82" s="11" t="s">
        <v>17</v>
      </c>
      <c r="C82" s="12">
        <v>19152.77002</v>
      </c>
      <c r="D82" s="11"/>
      <c r="E82" s="12">
        <f>'[1]Table 5 - Raw Data'!C90/1000</f>
        <v>21226.565730000002</v>
      </c>
      <c r="F82" s="17"/>
    </row>
    <row r="83" spans="1:6" ht="13.15" customHeight="1" x14ac:dyDescent="0.3">
      <c r="A83" s="11"/>
      <c r="B83" s="11" t="s">
        <v>38</v>
      </c>
      <c r="C83" s="12">
        <v>756.54101000000003</v>
      </c>
      <c r="D83" s="11"/>
      <c r="E83" s="12">
        <f>'[1]Table 5 - Raw Data'!C91/1000</f>
        <v>948.08175000000017</v>
      </c>
      <c r="F83" s="17"/>
    </row>
    <row r="84" spans="1:6" ht="13.15" customHeight="1" x14ac:dyDescent="0.3">
      <c r="A84" s="11"/>
      <c r="B84" s="11" t="s">
        <v>39</v>
      </c>
      <c r="C84" s="12">
        <v>15324.19534</v>
      </c>
      <c r="D84" s="11"/>
      <c r="E84" s="12">
        <f>'[1]Table 5 - Raw Data'!C92/1000</f>
        <v>16984.441289999999</v>
      </c>
      <c r="F84" s="17"/>
    </row>
    <row r="85" spans="1:6" ht="13.15" customHeight="1" x14ac:dyDescent="0.3">
      <c r="A85" s="11"/>
      <c r="B85" s="11" t="s">
        <v>18</v>
      </c>
      <c r="C85" s="12">
        <v>39147.004660000006</v>
      </c>
      <c r="D85" s="11"/>
      <c r="E85" s="12">
        <f>'[1]Table 5 - Raw Data'!C93/1000</f>
        <v>43526.617579999998</v>
      </c>
      <c r="F85" s="17"/>
    </row>
    <row r="86" spans="1:6" ht="13.15" customHeight="1" x14ac:dyDescent="0.3">
      <c r="A86" s="11"/>
      <c r="B86" s="11" t="s">
        <v>10</v>
      </c>
      <c r="C86" s="12">
        <v>959492.26521999994</v>
      </c>
      <c r="D86" s="11"/>
      <c r="E86" s="12">
        <f>SUM(E81:E85)</f>
        <v>1088608.76425</v>
      </c>
      <c r="F86" s="17"/>
    </row>
    <row r="87" spans="1:6" ht="13.15" customHeight="1" x14ac:dyDescent="0.3">
      <c r="A87" s="11"/>
      <c r="B87" s="11"/>
      <c r="C87" s="12"/>
      <c r="D87" s="11"/>
      <c r="E87" s="12"/>
      <c r="F87" s="17"/>
    </row>
    <row r="88" spans="1:6" ht="13.15" customHeight="1" x14ac:dyDescent="0.3">
      <c r="A88" s="11" t="s">
        <v>40</v>
      </c>
      <c r="B88" s="11"/>
      <c r="C88" s="12"/>
      <c r="D88" s="11"/>
      <c r="E88" s="12"/>
      <c r="F88" s="17"/>
    </row>
    <row r="89" spans="1:6" ht="13.15" customHeight="1" x14ac:dyDescent="0.3">
      <c r="A89" s="11"/>
      <c r="B89" s="11" t="s">
        <v>41</v>
      </c>
      <c r="C89" s="12">
        <v>11452.790660000001</v>
      </c>
      <c r="D89" s="11"/>
      <c r="E89" s="12">
        <f>'[1]Table 5 - Raw Data'!C97/1000</f>
        <v>11727.471310000001</v>
      </c>
      <c r="F89" s="17"/>
    </row>
    <row r="90" spans="1:6" ht="13.15" customHeight="1" x14ac:dyDescent="0.3">
      <c r="A90" s="11"/>
      <c r="B90" s="11"/>
      <c r="C90" s="12"/>
      <c r="D90" s="11"/>
      <c r="E90" s="12"/>
      <c r="F90" s="17"/>
    </row>
    <row r="91" spans="1:6" ht="13.15" customHeight="1" x14ac:dyDescent="0.3">
      <c r="A91" s="11" t="s">
        <v>42</v>
      </c>
      <c r="B91" s="11"/>
      <c r="C91" s="12"/>
      <c r="D91" s="12"/>
      <c r="E91" s="12"/>
      <c r="F91" s="17"/>
    </row>
    <row r="92" spans="1:6" ht="13.15" customHeight="1" x14ac:dyDescent="0.3">
      <c r="A92" s="11"/>
      <c r="B92" s="11" t="s">
        <v>23</v>
      </c>
      <c r="C92" s="12">
        <v>42912.091670000002</v>
      </c>
      <c r="D92" s="12"/>
      <c r="E92" s="12">
        <f>'[1]Table 5 - Raw Data'!C108/1000</f>
        <v>45239.468979999998</v>
      </c>
      <c r="F92" s="17"/>
    </row>
    <row r="93" spans="1:6" ht="13.15" customHeight="1" x14ac:dyDescent="0.3">
      <c r="A93" s="11"/>
      <c r="B93" s="11"/>
      <c r="C93" s="12"/>
      <c r="D93" s="12"/>
      <c r="E93" s="12"/>
      <c r="F93" s="17"/>
    </row>
    <row r="94" spans="1:6" ht="13.15" customHeight="1" x14ac:dyDescent="0.3">
      <c r="A94" s="11" t="s">
        <v>43</v>
      </c>
      <c r="B94" s="11"/>
      <c r="C94" s="12"/>
      <c r="D94" s="11"/>
      <c r="E94" s="12"/>
      <c r="F94" s="17"/>
    </row>
    <row r="95" spans="1:6" ht="13.15" customHeight="1" x14ac:dyDescent="0.3">
      <c r="A95" s="11"/>
      <c r="B95" s="11" t="s">
        <v>44</v>
      </c>
      <c r="C95" s="12">
        <v>219.24</v>
      </c>
      <c r="D95" s="11"/>
      <c r="E95" s="12">
        <f>'[1]Table 5 - Raw Data'!C111/1000</f>
        <v>220.26</v>
      </c>
      <c r="F95" s="17"/>
    </row>
    <row r="96" spans="1:6" ht="13.15" customHeight="1" x14ac:dyDescent="0.3">
      <c r="A96" s="11"/>
      <c r="B96" s="11"/>
      <c r="C96" s="12"/>
      <c r="D96" s="11"/>
      <c r="E96" s="12"/>
      <c r="F96" s="17"/>
    </row>
    <row r="97" spans="1:6" ht="13.15" customHeight="1" x14ac:dyDescent="0.3">
      <c r="A97" s="11" t="s">
        <v>45</v>
      </c>
      <c r="B97" s="11"/>
      <c r="C97" s="12"/>
      <c r="D97" s="12"/>
      <c r="E97" s="12"/>
      <c r="F97" s="17"/>
    </row>
    <row r="98" spans="1:6" ht="13.15" customHeight="1" x14ac:dyDescent="0.3">
      <c r="A98" s="11"/>
      <c r="B98" s="11" t="s">
        <v>46</v>
      </c>
      <c r="C98" s="12">
        <v>63405.815769999994</v>
      </c>
      <c r="D98" s="12"/>
      <c r="E98" s="12">
        <f>'[1]Table 5 - Raw Data'!C115/1000</f>
        <v>69237.51592000002</v>
      </c>
      <c r="F98" s="17"/>
    </row>
    <row r="99" spans="1:6" ht="13.15" customHeight="1" x14ac:dyDescent="0.3">
      <c r="A99" s="11"/>
      <c r="B99" s="11" t="s">
        <v>47</v>
      </c>
      <c r="C99" s="12">
        <v>49818.85510999999</v>
      </c>
      <c r="D99" s="12"/>
      <c r="E99" s="12">
        <f>'[1]Table 5 - Raw Data'!C116/1000</f>
        <v>54400.905420000003</v>
      </c>
      <c r="F99" s="17"/>
    </row>
    <row r="100" spans="1:6" ht="13.15" customHeight="1" x14ac:dyDescent="0.3">
      <c r="A100" s="11"/>
      <c r="B100" s="11" t="s">
        <v>48</v>
      </c>
      <c r="C100" s="12">
        <v>0</v>
      </c>
      <c r="D100" s="12"/>
      <c r="E100" s="12">
        <f>'[1]Table 5 - Raw Data'!C117/1000</f>
        <v>0</v>
      </c>
      <c r="F100" s="17"/>
    </row>
    <row r="101" spans="1:6" ht="13.15" customHeight="1" x14ac:dyDescent="0.3">
      <c r="A101" s="11"/>
      <c r="B101" s="11" t="s">
        <v>10</v>
      </c>
      <c r="C101" s="12">
        <v>113224.67087999999</v>
      </c>
      <c r="D101" s="12"/>
      <c r="E101" s="12">
        <f>SUM(E98:E100)</f>
        <v>123638.42134000003</v>
      </c>
      <c r="F101" s="17"/>
    </row>
    <row r="102" spans="1:6" ht="13.15" customHeight="1" x14ac:dyDescent="0.3">
      <c r="A102" s="11"/>
      <c r="B102" s="11"/>
      <c r="C102" s="12"/>
      <c r="D102" s="11"/>
      <c r="E102" s="12"/>
      <c r="F102" s="17"/>
    </row>
    <row r="103" spans="1:6" ht="13.15" customHeight="1" x14ac:dyDescent="0.3">
      <c r="A103" s="11" t="s">
        <v>49</v>
      </c>
      <c r="B103" s="11"/>
      <c r="C103" s="12"/>
      <c r="D103" s="11"/>
      <c r="E103" s="12"/>
      <c r="F103" s="17"/>
    </row>
    <row r="104" spans="1:6" ht="13.15" customHeight="1" x14ac:dyDescent="0.3">
      <c r="A104" s="11"/>
      <c r="B104" s="11" t="s">
        <v>50</v>
      </c>
      <c r="C104" s="12">
        <v>25563.266760000006</v>
      </c>
      <c r="D104" s="11"/>
      <c r="E104" s="12">
        <f>'[1]Table 5 - Raw Data'!C121/1000</f>
        <v>32664.704009999998</v>
      </c>
      <c r="F104" s="17"/>
    </row>
    <row r="105" spans="1:6" ht="13.15" customHeight="1" x14ac:dyDescent="0.3">
      <c r="A105" s="11"/>
      <c r="B105" s="11"/>
      <c r="C105" s="12"/>
      <c r="D105" s="11"/>
      <c r="E105" s="12"/>
      <c r="F105" s="17"/>
    </row>
    <row r="106" spans="1:6" ht="13.15" customHeight="1" x14ac:dyDescent="0.3">
      <c r="A106" s="11" t="s">
        <v>51</v>
      </c>
      <c r="B106" s="11"/>
      <c r="C106" s="12"/>
      <c r="D106" s="12"/>
      <c r="E106" s="12"/>
      <c r="F106" s="17"/>
    </row>
    <row r="107" spans="1:6" ht="13.15" customHeight="1" x14ac:dyDescent="0.3">
      <c r="A107" s="11"/>
      <c r="B107" s="11" t="s">
        <v>23</v>
      </c>
      <c r="C107" s="12">
        <v>21369.890739999999</v>
      </c>
      <c r="D107" s="12"/>
      <c r="E107" s="12">
        <f>'[1]Table 5 - Raw Data'!C124/1000</f>
        <v>21347.018740000003</v>
      </c>
      <c r="F107" s="17"/>
    </row>
    <row r="108" spans="1:6" ht="13.15" customHeight="1" x14ac:dyDescent="0.3">
      <c r="A108" s="11"/>
      <c r="B108" s="11"/>
      <c r="C108" s="12"/>
      <c r="D108" s="12"/>
      <c r="E108" s="12"/>
      <c r="F108" s="17"/>
    </row>
    <row r="109" spans="1:6" ht="13.15" customHeight="1" x14ac:dyDescent="0.3">
      <c r="A109" s="11" t="s">
        <v>52</v>
      </c>
      <c r="B109" s="11"/>
      <c r="C109" s="12"/>
      <c r="D109" s="12"/>
      <c r="E109" s="12"/>
      <c r="F109" s="17"/>
    </row>
    <row r="110" spans="1:6" ht="13.15" customHeight="1" x14ac:dyDescent="0.3">
      <c r="A110" s="11"/>
      <c r="B110" s="11" t="s">
        <v>6</v>
      </c>
      <c r="C110" s="12">
        <v>-0.62641000000000002</v>
      </c>
      <c r="D110" s="12"/>
      <c r="E110" s="12">
        <f>'[1]Table 5 - Raw Data'!C127/1000</f>
        <v>0</v>
      </c>
      <c r="F110" s="17"/>
    </row>
    <row r="111" spans="1:6" ht="13.15" customHeight="1" x14ac:dyDescent="0.3">
      <c r="A111" s="11"/>
      <c r="B111" s="11" t="s">
        <v>53</v>
      </c>
      <c r="C111" s="12">
        <v>364.34222</v>
      </c>
      <c r="D111" s="12"/>
      <c r="E111" s="12">
        <f>'[1]Table 5 - Raw Data'!C128/1000</f>
        <v>910.18716000000018</v>
      </c>
      <c r="F111" s="17"/>
    </row>
    <row r="112" spans="1:6" ht="13.15" customHeight="1" x14ac:dyDescent="0.3">
      <c r="A112" s="11"/>
      <c r="B112" s="11" t="s">
        <v>54</v>
      </c>
      <c r="C112" s="12">
        <v>3652.2679100000005</v>
      </c>
      <c r="D112" s="12"/>
      <c r="E112" s="12">
        <f>'[1]Table 5 - Raw Data'!C129/1000</f>
        <v>3640.74863</v>
      </c>
      <c r="F112" s="17"/>
    </row>
    <row r="113" spans="1:6" ht="13.15" customHeight="1" x14ac:dyDescent="0.3">
      <c r="A113" s="11"/>
      <c r="B113" s="11" t="s">
        <v>10</v>
      </c>
      <c r="C113" s="12">
        <v>4015.9837200000006</v>
      </c>
      <c r="D113" s="12"/>
      <c r="E113" s="12">
        <f>SUM(E110:E112)</f>
        <v>4550.9357900000005</v>
      </c>
      <c r="F113" s="17"/>
    </row>
    <row r="114" spans="1:6" ht="13.15" customHeight="1" x14ac:dyDescent="0.3">
      <c r="A114" s="11"/>
      <c r="B114" s="11"/>
      <c r="C114" s="18"/>
      <c r="D114" s="12"/>
      <c r="E114" s="12"/>
      <c r="F114" s="17"/>
    </row>
    <row r="115" spans="1:6" ht="13.15" customHeight="1" x14ac:dyDescent="0.3">
      <c r="A115" s="18" t="s">
        <v>55</v>
      </c>
      <c r="B115" s="18"/>
      <c r="C115" s="11"/>
      <c r="D115" s="18"/>
      <c r="E115" s="18"/>
      <c r="F115" s="17"/>
    </row>
    <row r="116" spans="1:6" ht="13.15" customHeight="1" x14ac:dyDescent="0.3">
      <c r="A116" s="18"/>
      <c r="B116" s="18" t="s">
        <v>23</v>
      </c>
      <c r="C116" s="19">
        <v>9020.0303100000001</v>
      </c>
      <c r="D116" s="18"/>
      <c r="E116" s="19">
        <f>'[1]Table 5 - Raw Data'!C133/1000</f>
        <v>9507.2368600000009</v>
      </c>
      <c r="F116" s="17"/>
    </row>
    <row r="117" spans="1:6" ht="13.15" customHeight="1" x14ac:dyDescent="0.3">
      <c r="A117" s="18"/>
      <c r="B117" s="18"/>
      <c r="C117" s="19"/>
      <c r="D117" s="18"/>
      <c r="E117" s="19"/>
      <c r="F117" s="17"/>
    </row>
    <row r="118" spans="1:6" ht="13.15" customHeight="1" x14ac:dyDescent="0.3">
      <c r="A118" s="18" t="s">
        <v>56</v>
      </c>
      <c r="B118" s="18"/>
      <c r="C118" s="19"/>
      <c r="D118" s="18"/>
      <c r="E118" s="19"/>
      <c r="F118" s="17"/>
    </row>
    <row r="119" spans="1:6" ht="13.15" customHeight="1" x14ac:dyDescent="0.3">
      <c r="A119" s="11"/>
      <c r="B119" s="11" t="s">
        <v>57</v>
      </c>
      <c r="C119" s="19">
        <v>31765.443849999996</v>
      </c>
      <c r="D119" s="11"/>
      <c r="E119" s="19">
        <f>'[1]Table 5 - Raw Data'!C136/1000</f>
        <v>32611.478600000006</v>
      </c>
      <c r="F119" s="17"/>
    </row>
    <row r="120" spans="1:6" ht="13.15" customHeight="1" x14ac:dyDescent="0.3">
      <c r="A120" s="11"/>
      <c r="B120" s="11"/>
      <c r="C120" s="19"/>
      <c r="D120" s="11"/>
      <c r="E120" s="19"/>
      <c r="F120" s="17"/>
    </row>
    <row r="121" spans="1:6" ht="13.15" customHeight="1" x14ac:dyDescent="0.3">
      <c r="A121" s="11" t="s">
        <v>58</v>
      </c>
      <c r="B121" s="11"/>
      <c r="C121" s="19"/>
      <c r="D121" s="11"/>
      <c r="E121" s="19"/>
      <c r="F121" s="17"/>
    </row>
    <row r="122" spans="1:6" ht="13.15" customHeight="1" x14ac:dyDescent="0.3">
      <c r="A122" s="11"/>
      <c r="B122" s="11" t="s">
        <v>59</v>
      </c>
      <c r="C122" s="19">
        <v>25248.549749999998</v>
      </c>
      <c r="D122" s="11"/>
      <c r="E122" s="19">
        <f>'[1]Table 5 - Raw Data'!C139/1000</f>
        <v>25859.830750000001</v>
      </c>
      <c r="F122" s="17"/>
    </row>
    <row r="123" spans="1:6" ht="13.15" customHeight="1" x14ac:dyDescent="0.3">
      <c r="A123" s="11"/>
      <c r="B123" s="11"/>
      <c r="C123" s="19"/>
      <c r="D123" s="11"/>
      <c r="E123" s="19"/>
      <c r="F123" s="17"/>
    </row>
    <row r="124" spans="1:6" ht="13.15" customHeight="1" x14ac:dyDescent="0.3">
      <c r="A124" s="11" t="s">
        <v>60</v>
      </c>
      <c r="B124" s="11"/>
      <c r="C124" s="19"/>
      <c r="D124" s="11"/>
      <c r="E124" s="19"/>
      <c r="F124" s="17"/>
    </row>
    <row r="125" spans="1:6" ht="13.15" customHeight="1" x14ac:dyDescent="0.3">
      <c r="A125" s="11"/>
      <c r="B125" s="18" t="s">
        <v>6</v>
      </c>
      <c r="C125" s="19">
        <v>0</v>
      </c>
      <c r="D125" s="11"/>
      <c r="E125" s="19">
        <f>'[1]Table 5 - Raw Data'!C143/1000</f>
        <v>0</v>
      </c>
      <c r="F125" s="17"/>
    </row>
    <row r="126" spans="1:6" ht="13.15" customHeight="1" x14ac:dyDescent="0.3">
      <c r="A126" s="11"/>
      <c r="B126" s="11" t="s">
        <v>61</v>
      </c>
      <c r="C126" s="19">
        <v>2.002E-2</v>
      </c>
      <c r="D126" s="11"/>
      <c r="E126" s="19">
        <f>'[1]Table 5 - Raw Data'!C142/1000</f>
        <v>0</v>
      </c>
      <c r="F126" s="17"/>
    </row>
    <row r="127" spans="1:6" ht="13.15" customHeight="1" x14ac:dyDescent="0.3">
      <c r="A127" s="11"/>
      <c r="B127" s="11" t="s">
        <v>10</v>
      </c>
      <c r="C127" s="19">
        <v>2.002E-2</v>
      </c>
      <c r="D127" s="11"/>
      <c r="E127" s="19">
        <f>SUM(E125:E126)</f>
        <v>0</v>
      </c>
      <c r="F127" s="17"/>
    </row>
    <row r="128" spans="1:6" ht="13.15" customHeight="1" x14ac:dyDescent="0.3">
      <c r="A128" s="11"/>
      <c r="B128" s="11"/>
      <c r="C128" s="19"/>
      <c r="D128" s="11"/>
      <c r="E128" s="19"/>
      <c r="F128" s="17"/>
    </row>
    <row r="129" spans="1:6" ht="13.15" customHeight="1" x14ac:dyDescent="0.3">
      <c r="A129" s="11" t="s">
        <v>62</v>
      </c>
      <c r="B129" s="11"/>
      <c r="C129" s="19"/>
      <c r="D129" s="11"/>
      <c r="E129" s="19"/>
      <c r="F129" s="17"/>
    </row>
    <row r="130" spans="1:6" ht="13.15" customHeight="1" x14ac:dyDescent="0.3">
      <c r="A130" s="11"/>
      <c r="B130" s="18" t="s">
        <v>6</v>
      </c>
      <c r="C130" s="19">
        <v>0</v>
      </c>
      <c r="D130" s="11"/>
      <c r="E130" s="19">
        <f>'[1]Table 5 - Raw Data'!C148/1000</f>
        <v>0</v>
      </c>
      <c r="F130" s="17"/>
    </row>
    <row r="131" spans="1:6" ht="13.15" customHeight="1" x14ac:dyDescent="0.3">
      <c r="A131" s="11"/>
      <c r="B131" s="11" t="s">
        <v>63</v>
      </c>
      <c r="C131" s="19">
        <v>2.589E-2</v>
      </c>
      <c r="D131" s="11"/>
      <c r="E131" s="19">
        <f>'[1]Table 5 - Raw Data'!C147/1000</f>
        <v>0</v>
      </c>
      <c r="F131" s="17"/>
    </row>
    <row r="132" spans="1:6" ht="13.15" customHeight="1" x14ac:dyDescent="0.3">
      <c r="A132" s="11"/>
      <c r="B132" s="11" t="s">
        <v>10</v>
      </c>
      <c r="C132" s="19">
        <v>2.589E-2</v>
      </c>
      <c r="D132" s="11"/>
      <c r="E132" s="19">
        <f>SUM(E130:E131)</f>
        <v>0</v>
      </c>
      <c r="F132" s="17"/>
    </row>
    <row r="133" spans="1:6" ht="13.15" customHeight="1" x14ac:dyDescent="0.3">
      <c r="A133" s="11"/>
      <c r="B133" s="11"/>
      <c r="C133" s="19"/>
      <c r="D133" s="11"/>
      <c r="E133" s="19"/>
      <c r="F133" s="17"/>
    </row>
    <row r="134" spans="1:6" ht="13.15" customHeight="1" x14ac:dyDescent="0.3">
      <c r="A134" s="11" t="s">
        <v>64</v>
      </c>
      <c r="B134" s="11"/>
      <c r="C134" s="19"/>
      <c r="D134" s="12"/>
      <c r="E134" s="19"/>
      <c r="F134" s="17"/>
    </row>
    <row r="135" spans="1:6" ht="13.15" customHeight="1" x14ac:dyDescent="0.3">
      <c r="A135" s="11"/>
      <c r="B135" s="11" t="s">
        <v>65</v>
      </c>
      <c r="C135" s="19">
        <v>4275.616</v>
      </c>
      <c r="D135" s="12"/>
      <c r="E135" s="19">
        <f>'[1]Table 5 - Raw Data'!C152/1000</f>
        <v>4261.631800000001</v>
      </c>
      <c r="F135" s="17"/>
    </row>
    <row r="136" spans="1:6" ht="13.15" customHeight="1" x14ac:dyDescent="0.3">
      <c r="A136" s="11"/>
      <c r="B136" s="11"/>
      <c r="C136" s="19"/>
      <c r="D136" s="12"/>
      <c r="E136" s="19"/>
      <c r="F136" s="17"/>
    </row>
    <row r="137" spans="1:6" ht="13.15" customHeight="1" x14ac:dyDescent="0.3">
      <c r="A137" s="11" t="s">
        <v>66</v>
      </c>
      <c r="B137" s="11"/>
      <c r="C137" s="19"/>
      <c r="D137" s="12"/>
      <c r="E137" s="19"/>
      <c r="F137" s="17"/>
    </row>
    <row r="138" spans="1:6" ht="13.15" customHeight="1" x14ac:dyDescent="0.3">
      <c r="A138" s="11"/>
      <c r="B138" s="11" t="s">
        <v>67</v>
      </c>
      <c r="C138" s="19">
        <v>9174.9807500000006</v>
      </c>
      <c r="D138" s="12"/>
      <c r="E138" s="19">
        <f>'[1]Table 5 - Raw Data'!C155/1000</f>
        <v>9236.3523799999984</v>
      </c>
      <c r="F138" s="17"/>
    </row>
    <row r="139" spans="1:6" ht="13.15" customHeight="1" x14ac:dyDescent="0.3">
      <c r="A139" s="11"/>
      <c r="B139" s="11"/>
      <c r="C139" s="19"/>
      <c r="D139" s="12"/>
      <c r="E139" s="19"/>
      <c r="F139" s="17"/>
    </row>
    <row r="140" spans="1:6" ht="13.15" customHeight="1" x14ac:dyDescent="0.3">
      <c r="A140" s="11" t="s">
        <v>68</v>
      </c>
      <c r="B140" s="11"/>
      <c r="C140" s="19"/>
      <c r="D140" s="12"/>
      <c r="E140" s="19"/>
      <c r="F140" s="17"/>
    </row>
    <row r="141" spans="1:6" ht="13.15" customHeight="1" x14ac:dyDescent="0.3">
      <c r="A141" s="11"/>
      <c r="B141" s="11" t="s">
        <v>69</v>
      </c>
      <c r="C141" s="19">
        <v>117.83145999999999</v>
      </c>
      <c r="D141" s="12"/>
      <c r="E141" s="19">
        <f>'[1]Table 5 - Raw Data'!C158/1000</f>
        <v>103.85959</v>
      </c>
      <c r="F141" s="17"/>
    </row>
    <row r="142" spans="1:6" ht="13.15" customHeight="1" x14ac:dyDescent="0.3">
      <c r="A142" s="11"/>
      <c r="B142" s="11"/>
      <c r="C142" s="20"/>
      <c r="D142" s="12"/>
      <c r="E142" s="20"/>
      <c r="F142" s="17"/>
    </row>
    <row r="143" spans="1:6" ht="13.15" customHeight="1" x14ac:dyDescent="0.3">
      <c r="A143" s="11"/>
      <c r="B143" s="11"/>
      <c r="C143" s="19"/>
      <c r="D143" s="12"/>
      <c r="E143" s="19"/>
      <c r="F143" s="17"/>
    </row>
    <row r="144" spans="1:6" ht="13.15" customHeight="1" x14ac:dyDescent="0.3">
      <c r="A144" s="11" t="s">
        <v>70</v>
      </c>
      <c r="B144" s="11"/>
      <c r="C144" s="19">
        <v>17594307.151279997</v>
      </c>
      <c r="D144" s="12"/>
      <c r="E144" s="12">
        <f>E10+E17+E24+E30+E36+E40+E45+E48+E51+E54+E57+E60+E65+E68+E71+E78+E81+E92+E107+E116+E138+E110+E130+E125</f>
        <v>18628238.72916</v>
      </c>
      <c r="F144" s="17"/>
    </row>
    <row r="145" spans="1:6" ht="13.15" customHeight="1" x14ac:dyDescent="0.3">
      <c r="A145" s="11"/>
      <c r="B145" s="11"/>
      <c r="C145" s="19"/>
      <c r="D145" s="12"/>
      <c r="E145" s="19"/>
      <c r="F145" s="17"/>
    </row>
    <row r="146" spans="1:6" ht="13.15" customHeight="1" x14ac:dyDescent="0.3">
      <c r="A146" s="11" t="s">
        <v>71</v>
      </c>
      <c r="B146" s="11"/>
      <c r="C146" s="19">
        <v>546173.04126999993</v>
      </c>
      <c r="D146" s="12"/>
      <c r="E146" s="12">
        <f>E11+E12+E13+E19+E20+E25+E26+E41+E61+E72+E73+E74+E82+E83+E84+E89+E95+E98+E99+E104+E111+E112+E119+E122+E126+E131+E135+E31+E100+E85+E32+E18+E141</f>
        <v>612546.48361000011</v>
      </c>
      <c r="F146" s="17"/>
    </row>
    <row r="147" spans="1:6" ht="13.15" customHeight="1" x14ac:dyDescent="0.3">
      <c r="A147" s="11"/>
      <c r="B147" s="11"/>
      <c r="C147" s="21"/>
      <c r="D147" s="12"/>
      <c r="E147" s="21"/>
      <c r="F147" s="17"/>
    </row>
    <row r="148" spans="1:6" ht="13.15" customHeight="1" x14ac:dyDescent="0.3">
      <c r="A148" s="11"/>
      <c r="B148" s="11"/>
      <c r="C148" s="11"/>
      <c r="D148" s="12"/>
      <c r="E148" s="11"/>
      <c r="F148" s="17"/>
    </row>
    <row r="149" spans="1:6" ht="13.15" customHeight="1" x14ac:dyDescent="0.3">
      <c r="A149" s="11" t="s">
        <v>72</v>
      </c>
      <c r="B149" s="11"/>
      <c r="C149" s="22">
        <v>18140480.192549996</v>
      </c>
      <c r="D149" s="12"/>
      <c r="E149" s="22">
        <f>E144+E146</f>
        <v>19240785.21277</v>
      </c>
      <c r="F149" s="17"/>
    </row>
    <row r="150" spans="1:6" ht="13.15" customHeight="1" x14ac:dyDescent="0.3">
      <c r="A150" s="21"/>
      <c r="B150" s="21"/>
      <c r="C150" s="21"/>
      <c r="D150" s="21"/>
      <c r="E150" s="20"/>
    </row>
    <row r="151" spans="1:6" ht="3.75" customHeight="1" x14ac:dyDescent="0.3">
      <c r="A151" s="11"/>
      <c r="B151" s="11"/>
      <c r="C151" s="23"/>
      <c r="D151" s="11"/>
      <c r="E151" s="11"/>
    </row>
    <row r="152" spans="1:6" ht="28.5" customHeight="1" x14ac:dyDescent="0.3">
      <c r="A152" s="24" t="s">
        <v>73</v>
      </c>
      <c r="B152" s="24"/>
      <c r="C152" s="24"/>
      <c r="D152" s="24"/>
      <c r="E152" s="24"/>
    </row>
    <row r="153" spans="1:6" x14ac:dyDescent="0.3">
      <c r="A153" s="25"/>
      <c r="B153" s="25"/>
      <c r="C153" s="25"/>
      <c r="D153" s="25"/>
      <c r="E153" s="25"/>
    </row>
    <row r="154" spans="1:6" x14ac:dyDescent="0.3">
      <c r="A154" s="26"/>
      <c r="B154" s="27"/>
      <c r="C154" s="11"/>
      <c r="D154" s="11"/>
      <c r="E154" s="11"/>
    </row>
    <row r="155" spans="1:6" x14ac:dyDescent="0.3">
      <c r="A155" s="26"/>
      <c r="B155" s="27"/>
      <c r="C155" s="27"/>
      <c r="D155" s="27"/>
      <c r="E155" s="28"/>
    </row>
  </sheetData>
  <mergeCells count="5">
    <mergeCell ref="A1:E1"/>
    <mergeCell ref="A2:E2"/>
    <mergeCell ref="A3:E3"/>
    <mergeCell ref="A4:E4"/>
    <mergeCell ref="A152:E152"/>
  </mergeCells>
  <printOptions horizontalCentered="1"/>
  <pageMargins left="1" right="1" top="0.5" bottom="0.5" header="0.5" footer="0.5"/>
  <pageSetup scale="99" firstPageNumber="9" orientation="portrait" useFirstPageNumber="1" r:id="rId1"/>
  <headerFooter alignWithMargins="0">
    <oddFooter>&amp;C&amp;P</oddFooter>
  </headerFooter>
  <rowBreaks count="1" manualBreakCount="1">
    <brk id="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2018-01-03T21:01:08Z</dcterms:created>
  <dcterms:modified xsi:type="dcterms:W3CDTF">2018-01-03T21:01:30Z</dcterms:modified>
</cp:coreProperties>
</file>