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220" windowHeight="9120"/>
  </bookViews>
  <sheets>
    <sheet name="Table 17" sheetId="1" r:id="rId1"/>
  </sheets>
  <definedNames>
    <definedName name="_xlnm.Print_Area" localSheetId="0">'Table 17'!$A$1:$O$59</definedName>
  </definedNames>
  <calcPr calcId="125725"/>
</workbook>
</file>

<file path=xl/calcChain.xml><?xml version="1.0" encoding="utf-8"?>
<calcChain xmlns="http://schemas.openxmlformats.org/spreadsheetml/2006/main">
  <c r="N8" i="1"/>
  <c r="K55" l="1"/>
  <c r="K6" l="1"/>
  <c r="H6"/>
  <c r="A3"/>
  <c r="N53"/>
  <c r="N52"/>
  <c r="N51"/>
  <c r="N50"/>
  <c r="N47"/>
  <c r="N46"/>
  <c r="N45"/>
  <c r="N44"/>
  <c r="N42"/>
  <c r="N41"/>
  <c r="N40"/>
  <c r="N39"/>
  <c r="N38"/>
  <c r="N36"/>
  <c r="N35"/>
  <c r="N34"/>
  <c r="N33"/>
  <c r="N32"/>
  <c r="N30"/>
  <c r="N29"/>
  <c r="N28"/>
  <c r="N27"/>
  <c r="N26"/>
  <c r="N24"/>
  <c r="N23"/>
  <c r="N22"/>
  <c r="N21"/>
  <c r="N20"/>
  <c r="N18"/>
  <c r="N17"/>
  <c r="N16"/>
  <c r="N15"/>
  <c r="N14"/>
  <c r="N9"/>
  <c r="N10"/>
  <c r="N11"/>
  <c r="N12"/>
  <c r="R9"/>
  <c r="R8"/>
  <c r="Q55"/>
  <c r="H8"/>
  <c r="H9"/>
  <c r="H10"/>
  <c r="H11"/>
  <c r="H12"/>
  <c r="H14"/>
  <c r="H15"/>
  <c r="H16"/>
  <c r="H17"/>
  <c r="H18"/>
  <c r="H20"/>
  <c r="H21"/>
  <c r="H22"/>
  <c r="H23"/>
  <c r="H24"/>
  <c r="H26"/>
  <c r="H27"/>
  <c r="H28"/>
  <c r="H29"/>
  <c r="H30"/>
  <c r="H32"/>
  <c r="H33"/>
  <c r="H34"/>
  <c r="H35"/>
  <c r="H36"/>
  <c r="H38"/>
  <c r="H39"/>
  <c r="H40"/>
  <c r="H41"/>
  <c r="H42"/>
  <c r="H44"/>
  <c r="H45"/>
  <c r="H46"/>
  <c r="H47"/>
  <c r="H48"/>
  <c r="H50"/>
  <c r="H51"/>
  <c r="H52"/>
  <c r="H53"/>
  <c r="H55"/>
  <c r="N55"/>
  <c r="N48"/>
</calcChain>
</file>

<file path=xl/sharedStrings.xml><?xml version="1.0" encoding="utf-8"?>
<sst xmlns="http://schemas.openxmlformats.org/spreadsheetml/2006/main" count="58" uniqueCount="55">
  <si>
    <t>%</t>
  </si>
  <si>
    <t>State Total</t>
  </si>
  <si>
    <t>Yakima</t>
  </si>
  <si>
    <t>Whitman</t>
  </si>
  <si>
    <t>Whatcom</t>
  </si>
  <si>
    <t>Walla Walla</t>
  </si>
  <si>
    <t>Wahkiakum</t>
  </si>
  <si>
    <t>Thurston</t>
  </si>
  <si>
    <t>Stevens</t>
  </si>
  <si>
    <t>Skamania</t>
  </si>
  <si>
    <t>Skagit</t>
  </si>
  <si>
    <t>San Juan</t>
  </si>
  <si>
    <t>Pierce</t>
  </si>
  <si>
    <t>Pend Oreille</t>
  </si>
  <si>
    <t>Okanogan</t>
  </si>
  <si>
    <t>Mason</t>
  </si>
  <si>
    <t>Lincoln</t>
  </si>
  <si>
    <t>Lewis</t>
  </si>
  <si>
    <t>Kittitas</t>
  </si>
  <si>
    <t>Kitsap</t>
  </si>
  <si>
    <t>King</t>
  </si>
  <si>
    <t>Grays Harbor</t>
  </si>
  <si>
    <t>Grant</t>
  </si>
  <si>
    <t>Garfield</t>
  </si>
  <si>
    <t>Franklin</t>
  </si>
  <si>
    <t>Ferry</t>
  </si>
  <si>
    <t>Douglas</t>
  </si>
  <si>
    <t>Cowlitz</t>
  </si>
  <si>
    <t>Columbia</t>
  </si>
  <si>
    <t>Clark</t>
  </si>
  <si>
    <t>Clallam</t>
  </si>
  <si>
    <t>Chelan</t>
  </si>
  <si>
    <t>Benton</t>
  </si>
  <si>
    <t>Asotin</t>
  </si>
  <si>
    <t>Adams</t>
  </si>
  <si>
    <t>Construction</t>
  </si>
  <si>
    <t>County</t>
  </si>
  <si>
    <t>w/o New</t>
  </si>
  <si>
    <t>and Improvements</t>
  </si>
  <si>
    <t>Change</t>
  </si>
  <si>
    <t>% Change</t>
  </si>
  <si>
    <t xml:space="preserve">New Construction </t>
  </si>
  <si>
    <t xml:space="preserve">Percent </t>
  </si>
  <si>
    <t xml:space="preserve">*Includes new construction. </t>
  </si>
  <si>
    <t>Snohomish</t>
  </si>
  <si>
    <t>Island</t>
  </si>
  <si>
    <t>Jefferson</t>
  </si>
  <si>
    <t>Locally Assessed Real Property*</t>
  </si>
  <si>
    <t>Comparison of Real Property Assessed Values,</t>
  </si>
  <si>
    <t>Table 17</t>
  </si>
  <si>
    <t>Spokane</t>
  </si>
  <si>
    <t>Pacific</t>
  </si>
  <si>
    <t>Klickitat</t>
  </si>
  <si>
    <t>Total 2010 Value</t>
  </si>
  <si>
    <t>Total 2011 Value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</si>
</sst>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_);\(0.00\)"/>
    <numFmt numFmtId="166" formatCode="_(* #,##0.00000_);_(* \(#,##0.00000\);_(* &quot;-&quot;??_);_(@_)"/>
    <numFmt numFmtId="167" formatCode="_(* #,##0_);_(* \(#,##0\);_(* &quot;-&quot;??_);_(@_)"/>
  </numFmts>
  <fonts count="9">
    <font>
      <sz val="10"/>
      <name val="Arial"/>
    </font>
    <font>
      <sz val="10"/>
      <name val="Arial"/>
    </font>
    <font>
      <sz val="10"/>
      <name val="Times New Roman"/>
      <family val="1"/>
    </font>
    <font>
      <sz val="10"/>
      <name val="Arial"/>
    </font>
    <font>
      <sz val="8"/>
      <name val="Arial"/>
      <family val="2"/>
    </font>
    <font>
      <sz val="10"/>
      <name val="Arial"/>
    </font>
    <font>
      <sz val="9"/>
      <name val="Arial"/>
      <family val="2"/>
    </font>
    <font>
      <sz val="10"/>
      <name val="Arial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5" fontId="2" fillId="0" borderId="0" xfId="0" applyNumberFormat="1" applyFont="1" applyProtection="1"/>
    <xf numFmtId="165" fontId="2" fillId="0" borderId="0" xfId="0" applyNumberFormat="1" applyFont="1"/>
    <xf numFmtId="5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 applyProtection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0" xfId="2" applyNumberFormat="1" applyFont="1"/>
    <xf numFmtId="5" fontId="2" fillId="0" borderId="0" xfId="2" applyNumberFormat="1" applyFont="1"/>
    <xf numFmtId="166" fontId="2" fillId="0" borderId="0" xfId="0" applyNumberFormat="1" applyFont="1"/>
    <xf numFmtId="5" fontId="3" fillId="0" borderId="0" xfId="0" applyNumberFormat="1" applyFont="1"/>
    <xf numFmtId="43" fontId="3" fillId="0" borderId="0" xfId="1" applyNumberFormat="1" applyFont="1"/>
    <xf numFmtId="167" fontId="3" fillId="0" borderId="0" xfId="1" applyNumberFormat="1" applyFont="1"/>
    <xf numFmtId="43" fontId="4" fillId="0" borderId="0" xfId="0" applyNumberFormat="1" applyFont="1"/>
    <xf numFmtId="43" fontId="5" fillId="0" borderId="0" xfId="1" applyNumberFormat="1" applyFont="1"/>
    <xf numFmtId="167" fontId="4" fillId="0" borderId="0" xfId="0" applyNumberFormat="1" applyFont="1"/>
    <xf numFmtId="167" fontId="4" fillId="0" borderId="0" xfId="1" applyNumberFormat="1" applyFont="1"/>
    <xf numFmtId="37" fontId="5" fillId="0" borderId="0" xfId="2" applyNumberFormat="1" applyFont="1"/>
    <xf numFmtId="167" fontId="5" fillId="0" borderId="0" xfId="1" applyNumberFormat="1" applyFont="1"/>
    <xf numFmtId="37" fontId="5" fillId="0" borderId="0" xfId="0" applyNumberFormat="1" applyFont="1"/>
    <xf numFmtId="0" fontId="5" fillId="0" borderId="0" xfId="0" applyFont="1"/>
    <xf numFmtId="37" fontId="2" fillId="0" borderId="0" xfId="0" applyNumberFormat="1" applyFont="1" applyAlignment="1">
      <alignment horizontal="right"/>
    </xf>
    <xf numFmtId="3" fontId="2" fillId="0" borderId="0" xfId="0" applyNumberFormat="1" applyFont="1"/>
    <xf numFmtId="37" fontId="6" fillId="0" borderId="0" xfId="0" applyNumberFormat="1" applyFont="1"/>
    <xf numFmtId="0" fontId="7" fillId="0" borderId="0" xfId="0" applyFont="1"/>
    <xf numFmtId="167" fontId="7" fillId="0" borderId="0" xfId="0" applyNumberFormat="1" applyFont="1"/>
    <xf numFmtId="0" fontId="2" fillId="0" borderId="1" xfId="0" quotePrefix="1" applyFont="1" applyBorder="1" applyAlignment="1">
      <alignment horizontal="right"/>
    </xf>
    <xf numFmtId="0" fontId="2" fillId="0" borderId="0" xfId="0" quotePrefix="1" applyFont="1" applyAlignment="1">
      <alignment horizontal="left"/>
    </xf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0"/>
  <sheetViews>
    <sheetView tabSelected="1" workbookViewId="0">
      <selection sqref="A1:O1"/>
    </sheetView>
  </sheetViews>
  <sheetFormatPr defaultRowHeight="12.75"/>
  <cols>
    <col min="1" max="1" width="8.85546875" style="6" customWidth="1"/>
    <col min="2" max="2" width="7" style="6" customWidth="1"/>
    <col min="3" max="3" width="14.7109375" style="6" customWidth="1"/>
    <col min="4" max="4" width="2.5703125" style="6" customWidth="1"/>
    <col min="5" max="5" width="15.42578125" style="6" customWidth="1"/>
    <col min="6" max="6" width="1.28515625" style="6" customWidth="1"/>
    <col min="7" max="7" width="1" style="6" customWidth="1"/>
    <col min="8" max="8" width="8.5703125" style="6" customWidth="1"/>
    <col min="9" max="9" width="2" style="6" customWidth="1"/>
    <col min="10" max="10" width="1.85546875" style="6" customWidth="1"/>
    <col min="11" max="11" width="13.7109375" style="6" customWidth="1"/>
    <col min="12" max="12" width="1.42578125" style="6" customWidth="1"/>
    <col min="13" max="13" width="1.28515625" style="6" customWidth="1"/>
    <col min="14" max="14" width="8.85546875" style="6" customWidth="1"/>
    <col min="15" max="15" width="2.140625" style="6" customWidth="1"/>
    <col min="16" max="16" width="0" style="6" hidden="1" customWidth="1"/>
    <col min="17" max="17" width="13.7109375" style="6" hidden="1" customWidth="1"/>
    <col min="18" max="18" width="14.85546875" style="6" hidden="1" customWidth="1"/>
    <col min="19" max="19" width="8.140625" style="6" customWidth="1"/>
    <col min="20" max="20" width="13.85546875" style="6" bestFit="1" customWidth="1"/>
    <col min="21" max="21" width="5.7109375" style="6" bestFit="1" customWidth="1"/>
    <col min="22" max="22" width="12.28515625" style="6" bestFit="1" customWidth="1"/>
    <col min="23" max="24" width="12.7109375" style="6" customWidth="1"/>
    <col min="25" max="25" width="11.7109375" style="6" bestFit="1" customWidth="1"/>
    <col min="26" max="26" width="15.85546875" style="6" bestFit="1" customWidth="1"/>
    <col min="27" max="16384" width="9.140625" style="6"/>
  </cols>
  <sheetData>
    <row r="1" spans="1:27" ht="24.75" customHeight="1">
      <c r="A1" s="33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7" ht="18.75">
      <c r="A2" s="35" t="s">
        <v>48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7" ht="15.75" customHeight="1">
      <c r="A3" s="36" t="str">
        <f>"Percent Change from "&amp;MID(C6,7,4)&amp;" to "&amp;MID(E6,7,4)</f>
        <v>Percent Change from 2010 to 2011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27" ht="19.5" customHeight="1">
      <c r="A4" s="7"/>
      <c r="B4" s="7"/>
      <c r="C4" s="7"/>
      <c r="D4" s="8"/>
      <c r="E4" s="7"/>
      <c r="F4" s="7"/>
      <c r="G4" s="7"/>
      <c r="H4" s="38" t="s">
        <v>42</v>
      </c>
      <c r="I4" s="38"/>
      <c r="J4" s="7"/>
      <c r="K4" s="38" t="s">
        <v>41</v>
      </c>
      <c r="L4" s="38"/>
      <c r="M4" s="7"/>
      <c r="N4" s="38" t="s">
        <v>40</v>
      </c>
      <c r="O4" s="38"/>
    </row>
    <row r="5" spans="1:27">
      <c r="A5" s="9"/>
      <c r="B5" s="9"/>
      <c r="C5" s="39" t="s">
        <v>47</v>
      </c>
      <c r="D5" s="39"/>
      <c r="E5" s="39"/>
      <c r="F5" s="39"/>
      <c r="G5" s="9"/>
      <c r="H5" s="38" t="s">
        <v>39</v>
      </c>
      <c r="I5" s="38"/>
      <c r="J5" s="9"/>
      <c r="K5" s="38" t="s">
        <v>38</v>
      </c>
      <c r="L5" s="38"/>
      <c r="M5" s="9"/>
      <c r="N5" s="38" t="s">
        <v>37</v>
      </c>
      <c r="O5" s="38"/>
    </row>
    <row r="6" spans="1:27">
      <c r="A6" s="10" t="s">
        <v>36</v>
      </c>
      <c r="B6" s="10"/>
      <c r="C6" s="31" t="s">
        <v>53</v>
      </c>
      <c r="D6" s="10"/>
      <c r="E6" s="31" t="s">
        <v>54</v>
      </c>
      <c r="F6" s="11"/>
      <c r="G6" s="10"/>
      <c r="H6" s="40" t="str">
        <f>MID(C6,7,4)&amp;" to "&amp;MID(E6,7,4)</f>
        <v>2010 to 2011</v>
      </c>
      <c r="I6" s="39"/>
      <c r="J6" s="10"/>
      <c r="K6" s="31" t="str">
        <f>"In "&amp;MID(E6,7,4)&amp;" Value"</f>
        <v>In 2011 Value</v>
      </c>
      <c r="L6" s="11"/>
      <c r="M6" s="10"/>
      <c r="N6" s="39" t="s">
        <v>35</v>
      </c>
      <c r="O6" s="39"/>
    </row>
    <row r="7" spans="1:27" ht="6" customHeight="1">
      <c r="A7" s="7"/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7"/>
      <c r="N7" s="7"/>
      <c r="O7" s="7"/>
    </row>
    <row r="8" spans="1:27" s="25" customFormat="1">
      <c r="A8" s="7" t="s">
        <v>34</v>
      </c>
      <c r="B8" s="7"/>
      <c r="C8" s="3">
        <v>1317444800</v>
      </c>
      <c r="D8" s="12"/>
      <c r="E8" s="3">
        <v>1323116500</v>
      </c>
      <c r="F8" s="13"/>
      <c r="G8" s="12"/>
      <c r="H8" s="2">
        <f>((E8-C8)/C8)*100</f>
        <v>0.43050760077386169</v>
      </c>
      <c r="I8" s="2" t="s">
        <v>0</v>
      </c>
      <c r="J8" s="14"/>
      <c r="K8" s="1">
        <v>38322143</v>
      </c>
      <c r="L8" s="6"/>
      <c r="M8" s="7"/>
      <c r="N8" s="2">
        <f>((E8-K8)-C8)/C8*100</f>
        <v>-2.4783158277295563</v>
      </c>
      <c r="O8" s="7" t="s">
        <v>0</v>
      </c>
      <c r="P8" s="6"/>
      <c r="Q8" s="5">
        <v>20881425</v>
      </c>
      <c r="R8" s="15">
        <f>(E8-Q8)-C8</f>
        <v>-15209725</v>
      </c>
      <c r="S8" s="16"/>
      <c r="T8" s="17"/>
      <c r="U8" s="18"/>
      <c r="V8" s="19"/>
      <c r="W8" s="20"/>
      <c r="X8" s="21"/>
      <c r="Y8" s="22"/>
      <c r="Z8" s="23"/>
      <c r="AA8" s="24"/>
    </row>
    <row r="9" spans="1:27" s="25" customFormat="1">
      <c r="A9" s="7" t="s">
        <v>33</v>
      </c>
      <c r="B9" s="7"/>
      <c r="C9" s="4">
        <v>1406641362</v>
      </c>
      <c r="D9" s="4"/>
      <c r="E9" s="4">
        <v>1442452412</v>
      </c>
      <c r="F9" s="26"/>
      <c r="G9" s="4"/>
      <c r="H9" s="2">
        <f>((E9-C9)/C9)*100</f>
        <v>2.545855039345843</v>
      </c>
      <c r="I9" s="2"/>
      <c r="J9" s="4"/>
      <c r="K9" s="5">
        <v>13901953</v>
      </c>
      <c r="L9" s="6"/>
      <c r="M9" s="7"/>
      <c r="N9" s="2">
        <f>((E9-K9)-C9)/C9*100</f>
        <v>1.5575467629395645</v>
      </c>
      <c r="O9" s="7"/>
      <c r="P9" s="6"/>
      <c r="Q9" s="5">
        <v>15879000</v>
      </c>
      <c r="R9" s="15">
        <f>(E9-Q9)-C9</f>
        <v>19932050</v>
      </c>
      <c r="S9" s="16"/>
      <c r="T9" s="17"/>
      <c r="U9" s="18"/>
      <c r="X9" s="21"/>
      <c r="Y9" s="22"/>
      <c r="Z9" s="23"/>
      <c r="AA9" s="24"/>
    </row>
    <row r="10" spans="1:27" s="25" customFormat="1">
      <c r="A10" s="7" t="s">
        <v>32</v>
      </c>
      <c r="B10" s="7"/>
      <c r="C10" s="4">
        <v>12969851668</v>
      </c>
      <c r="D10" s="4"/>
      <c r="E10" s="4">
        <v>13668195202</v>
      </c>
      <c r="F10" s="26"/>
      <c r="G10" s="4"/>
      <c r="H10" s="2">
        <f>((E10-C10)/C10)*100</f>
        <v>5.3843602215050401</v>
      </c>
      <c r="I10" s="2"/>
      <c r="J10" s="4"/>
      <c r="K10" s="5">
        <v>361644540</v>
      </c>
      <c r="L10" s="6"/>
      <c r="M10" s="7"/>
      <c r="N10" s="2">
        <f>((E10-K10)-C10)/C10*100</f>
        <v>2.5960126809370077</v>
      </c>
      <c r="O10" s="7"/>
      <c r="P10" s="6"/>
      <c r="Q10" s="5">
        <v>235796180</v>
      </c>
      <c r="R10" s="6"/>
      <c r="S10" s="16"/>
      <c r="T10" s="17"/>
      <c r="U10" s="18"/>
      <c r="X10" s="21"/>
      <c r="Y10" s="22"/>
      <c r="Z10" s="23"/>
      <c r="AA10" s="24"/>
    </row>
    <row r="11" spans="1:27" s="25" customFormat="1">
      <c r="A11" s="7" t="s">
        <v>31</v>
      </c>
      <c r="B11" s="7"/>
      <c r="C11" s="4">
        <v>8920593109</v>
      </c>
      <c r="D11" s="4"/>
      <c r="E11" s="4">
        <v>8572141190</v>
      </c>
      <c r="F11" s="4"/>
      <c r="G11" s="4"/>
      <c r="H11" s="2">
        <f>((E11-C11)/C11)*100</f>
        <v>-3.9061519199709531</v>
      </c>
      <c r="I11" s="2"/>
      <c r="J11" s="4"/>
      <c r="K11" s="5">
        <v>78415210</v>
      </c>
      <c r="L11" s="6"/>
      <c r="M11" s="7"/>
      <c r="N11" s="2">
        <f>((E11-K11)-C11)/C11*100</f>
        <v>-4.7851877535960377</v>
      </c>
      <c r="O11" s="7"/>
      <c r="P11" s="6"/>
      <c r="Q11" s="5">
        <v>75494409</v>
      </c>
      <c r="R11" s="6"/>
      <c r="S11" s="16"/>
      <c r="T11" s="17"/>
      <c r="U11" s="18"/>
      <c r="X11" s="21"/>
      <c r="Y11" s="22"/>
      <c r="Z11" s="23"/>
      <c r="AA11" s="24"/>
    </row>
    <row r="12" spans="1:27" s="25" customFormat="1">
      <c r="A12" s="7" t="s">
        <v>30</v>
      </c>
      <c r="B12" s="7"/>
      <c r="C12" s="4">
        <v>7810839930</v>
      </c>
      <c r="D12" s="4"/>
      <c r="E12" s="4">
        <v>7324346683</v>
      </c>
      <c r="F12" s="4"/>
      <c r="G12" s="4"/>
      <c r="H12" s="2">
        <f>((E12-C12)/C12)*100</f>
        <v>-6.2284370357081436</v>
      </c>
      <c r="I12" s="2"/>
      <c r="J12" s="4"/>
      <c r="K12" s="5">
        <v>58466748</v>
      </c>
      <c r="L12" s="6"/>
      <c r="M12" s="7"/>
      <c r="N12" s="2">
        <f>((E12-K12)-C12)/C12*100</f>
        <v>-6.976970465198101</v>
      </c>
      <c r="O12" s="7"/>
      <c r="P12" s="6"/>
      <c r="Q12" s="5">
        <v>97830065</v>
      </c>
      <c r="R12" s="6"/>
      <c r="S12" s="16"/>
      <c r="T12" s="17"/>
      <c r="U12" s="18"/>
      <c r="X12" s="21"/>
      <c r="Y12" s="22"/>
      <c r="Z12" s="23"/>
      <c r="AA12" s="24"/>
    </row>
    <row r="13" spans="1:27" s="25" customFormat="1" ht="6" customHeight="1">
      <c r="A13" s="7"/>
      <c r="B13" s="7"/>
      <c r="C13" s="4"/>
      <c r="D13" s="4"/>
      <c r="E13" s="4"/>
      <c r="F13" s="4"/>
      <c r="G13" s="4"/>
      <c r="H13" s="2"/>
      <c r="I13" s="2"/>
      <c r="J13" s="4"/>
      <c r="K13" s="5"/>
      <c r="L13" s="6"/>
      <c r="M13" s="7"/>
      <c r="N13" s="2"/>
      <c r="O13" s="7"/>
      <c r="P13" s="6"/>
      <c r="Q13" s="5"/>
      <c r="R13" s="6"/>
      <c r="S13" s="17"/>
      <c r="T13" s="17"/>
      <c r="U13" s="20"/>
      <c r="X13" s="21"/>
      <c r="Y13" s="22"/>
      <c r="Z13" s="23"/>
      <c r="AA13" s="24"/>
    </row>
    <row r="14" spans="1:27" s="25" customFormat="1">
      <c r="A14" s="7" t="s">
        <v>29</v>
      </c>
      <c r="B14" s="7"/>
      <c r="C14" s="4">
        <v>36616581626</v>
      </c>
      <c r="D14" s="4"/>
      <c r="E14" s="4">
        <v>35951718972</v>
      </c>
      <c r="F14" s="4"/>
      <c r="G14" s="4"/>
      <c r="H14" s="2">
        <f>((E14-C14)/C14)*100</f>
        <v>-1.8157420066976078</v>
      </c>
      <c r="I14" s="2"/>
      <c r="J14" s="4"/>
      <c r="K14" s="5">
        <v>265158540</v>
      </c>
      <c r="L14" s="6"/>
      <c r="M14" s="7"/>
      <c r="N14" s="2">
        <f>((E14-K14)-C14)/C14*100</f>
        <v>-2.5398908164044136</v>
      </c>
      <c r="O14" s="7"/>
      <c r="P14" s="6"/>
      <c r="Q14" s="5">
        <v>713630196</v>
      </c>
      <c r="R14" s="6"/>
      <c r="S14" s="17"/>
      <c r="T14" s="17"/>
      <c r="U14" s="20"/>
      <c r="X14" s="21"/>
      <c r="Y14" s="22"/>
      <c r="Z14" s="23"/>
      <c r="AA14" s="24"/>
    </row>
    <row r="15" spans="1:27" s="25" customFormat="1">
      <c r="A15" s="7" t="s">
        <v>28</v>
      </c>
      <c r="B15" s="7"/>
      <c r="C15" s="4">
        <v>345422483</v>
      </c>
      <c r="D15" s="4"/>
      <c r="E15" s="4">
        <v>351331186</v>
      </c>
      <c r="F15" s="4"/>
      <c r="G15" s="4"/>
      <c r="H15" s="2">
        <f>((E15-C15)/C15)*100</f>
        <v>1.7105727886276585</v>
      </c>
      <c r="I15" s="2"/>
      <c r="J15" s="4"/>
      <c r="K15" s="5">
        <v>3529981</v>
      </c>
      <c r="L15" s="6"/>
      <c r="M15" s="7"/>
      <c r="N15" s="2">
        <f>((E15-K15)-C15)/C15*100</f>
        <v>0.68864133548597073</v>
      </c>
      <c r="O15" s="7"/>
      <c r="P15" s="6"/>
      <c r="Q15" s="5">
        <v>2707000</v>
      </c>
      <c r="R15" s="6"/>
      <c r="S15" s="17"/>
      <c r="T15" s="17"/>
      <c r="U15" s="20"/>
      <c r="X15" s="21"/>
      <c r="Y15" s="22"/>
      <c r="Z15" s="23"/>
      <c r="AA15" s="24"/>
    </row>
    <row r="16" spans="1:27" s="25" customFormat="1">
      <c r="A16" s="7" t="s">
        <v>27</v>
      </c>
      <c r="B16" s="7"/>
      <c r="C16" s="4">
        <v>8409784484</v>
      </c>
      <c r="D16" s="4"/>
      <c r="E16" s="4">
        <v>8159954225</v>
      </c>
      <c r="F16" s="4"/>
      <c r="G16" s="4"/>
      <c r="H16" s="2">
        <f>((E16-C16)/C16)*100</f>
        <v>-2.9707094096800399</v>
      </c>
      <c r="I16" s="2"/>
      <c r="J16" s="4"/>
      <c r="K16" s="5">
        <v>227340870</v>
      </c>
      <c r="L16" s="6"/>
      <c r="M16" s="7"/>
      <c r="N16" s="2">
        <f>((E16-K16)-C16)/C16*100</f>
        <v>-5.6739994931836835</v>
      </c>
      <c r="O16" s="7"/>
      <c r="P16" s="6"/>
      <c r="Q16" s="5">
        <v>154706039</v>
      </c>
      <c r="R16" s="6"/>
      <c r="S16" s="17"/>
      <c r="T16" s="17"/>
      <c r="U16" s="20"/>
      <c r="X16" s="21"/>
      <c r="Y16" s="22"/>
      <c r="Z16" s="23"/>
      <c r="AA16" s="24"/>
    </row>
    <row r="17" spans="1:27" s="25" customFormat="1">
      <c r="A17" s="7" t="s">
        <v>26</v>
      </c>
      <c r="B17" s="7"/>
      <c r="C17" s="4">
        <v>3478154900</v>
      </c>
      <c r="D17" s="4"/>
      <c r="E17" s="4">
        <v>3440043300</v>
      </c>
      <c r="F17" s="4"/>
      <c r="G17" s="4"/>
      <c r="H17" s="2">
        <f>((E17-C17)/C17)*100</f>
        <v>-1.0957418831461474</v>
      </c>
      <c r="I17" s="2"/>
      <c r="J17" s="4"/>
      <c r="K17" s="5">
        <v>38636000</v>
      </c>
      <c r="L17" s="6"/>
      <c r="M17" s="7"/>
      <c r="N17" s="2">
        <f>((E17-K17)-C17)/C17*100</f>
        <v>-2.2065607256307072</v>
      </c>
      <c r="O17" s="7"/>
      <c r="P17" s="6"/>
      <c r="Q17" s="5">
        <v>38990800</v>
      </c>
      <c r="R17" s="6"/>
      <c r="S17" s="17"/>
      <c r="T17" s="17"/>
      <c r="U17" s="20"/>
      <c r="X17" s="21"/>
      <c r="Y17" s="22"/>
      <c r="Z17" s="23"/>
      <c r="AA17" s="24"/>
    </row>
    <row r="18" spans="1:27" s="25" customFormat="1">
      <c r="A18" s="7" t="s">
        <v>25</v>
      </c>
      <c r="B18" s="7"/>
      <c r="C18" s="4">
        <v>553813070</v>
      </c>
      <c r="D18" s="4"/>
      <c r="E18" s="4">
        <v>574810900</v>
      </c>
      <c r="F18" s="4"/>
      <c r="G18" s="4"/>
      <c r="H18" s="2">
        <f>((E18-C18)/C18)*100</f>
        <v>3.7915013453907833</v>
      </c>
      <c r="I18" s="2"/>
      <c r="J18" s="4"/>
      <c r="K18" s="5">
        <v>6648200</v>
      </c>
      <c r="L18" s="6"/>
      <c r="M18" s="7"/>
      <c r="N18" s="2">
        <f>((E18-K18)-C18)/C18*100</f>
        <v>2.5910601929275523</v>
      </c>
      <c r="O18" s="7"/>
      <c r="P18" s="6"/>
      <c r="Q18" s="5">
        <v>8021500</v>
      </c>
      <c r="R18" s="6"/>
      <c r="S18" s="17"/>
      <c r="T18" s="17"/>
      <c r="U18" s="20"/>
      <c r="X18" s="21"/>
      <c r="Y18" s="22"/>
      <c r="Z18" s="23"/>
      <c r="AA18" s="24"/>
    </row>
    <row r="19" spans="1:27" s="25" customFormat="1" ht="6" customHeight="1">
      <c r="A19" s="7"/>
      <c r="B19" s="7"/>
      <c r="C19" s="4"/>
      <c r="D19" s="4"/>
      <c r="E19" s="4"/>
      <c r="F19" s="4"/>
      <c r="G19" s="4"/>
      <c r="H19" s="2"/>
      <c r="I19" s="2"/>
      <c r="J19" s="4"/>
      <c r="K19" s="5"/>
      <c r="L19" s="6"/>
      <c r="M19" s="7"/>
      <c r="N19" s="2"/>
      <c r="O19" s="7"/>
      <c r="P19" s="6"/>
      <c r="Q19" s="5"/>
      <c r="R19" s="6"/>
      <c r="S19" s="17"/>
      <c r="T19" s="17"/>
      <c r="U19" s="20"/>
      <c r="X19" s="21"/>
      <c r="Y19" s="22"/>
      <c r="Z19" s="23"/>
      <c r="AA19" s="24"/>
    </row>
    <row r="20" spans="1:27" s="25" customFormat="1">
      <c r="A20" s="7" t="s">
        <v>24</v>
      </c>
      <c r="B20" s="7"/>
      <c r="C20" s="4">
        <v>4622921300</v>
      </c>
      <c r="D20" s="4"/>
      <c r="E20" s="4">
        <v>4753020000</v>
      </c>
      <c r="F20" s="4"/>
      <c r="G20" s="4"/>
      <c r="H20" s="2">
        <f>((E20-C20)/C20)*100</f>
        <v>2.8142097076149666</v>
      </c>
      <c r="I20" s="2"/>
      <c r="J20" s="4"/>
      <c r="K20" s="5">
        <v>138673594</v>
      </c>
      <c r="L20" s="6"/>
      <c r="M20" s="7"/>
      <c r="N20" s="2">
        <f>((E20-K20)-C20)/C20*100</f>
        <v>-0.18548648016136463</v>
      </c>
      <c r="O20" s="7"/>
      <c r="P20" s="6"/>
      <c r="Q20" s="5">
        <v>67295209</v>
      </c>
      <c r="R20" s="6"/>
      <c r="S20" s="17"/>
      <c r="T20" s="17"/>
      <c r="U20" s="20"/>
      <c r="X20" s="21"/>
      <c r="Y20" s="22"/>
      <c r="Z20" s="23"/>
      <c r="AA20" s="24"/>
    </row>
    <row r="21" spans="1:27" s="25" customFormat="1">
      <c r="A21" s="7" t="s">
        <v>23</v>
      </c>
      <c r="B21" s="7"/>
      <c r="C21" s="4">
        <v>204501096</v>
      </c>
      <c r="D21" s="4"/>
      <c r="E21" s="4">
        <v>206611548</v>
      </c>
      <c r="F21" s="4"/>
      <c r="G21" s="4"/>
      <c r="H21" s="2">
        <f>((E21-C21)/C21)*100</f>
        <v>1.0320003370544282</v>
      </c>
      <c r="I21" s="2"/>
      <c r="J21" s="4"/>
      <c r="K21" s="5">
        <v>815731</v>
      </c>
      <c r="L21" s="6"/>
      <c r="M21" s="7"/>
      <c r="N21" s="2">
        <f>((E21-K21)-C21)/C21*100</f>
        <v>0.6331120103141159</v>
      </c>
      <c r="O21" s="7"/>
      <c r="P21" s="6"/>
      <c r="Q21" s="5">
        <v>950362</v>
      </c>
      <c r="R21" s="6"/>
      <c r="S21" s="17"/>
      <c r="T21" s="17"/>
      <c r="U21" s="20"/>
      <c r="X21" s="21"/>
      <c r="Y21" s="22"/>
      <c r="Z21" s="23"/>
      <c r="AA21" s="24"/>
    </row>
    <row r="22" spans="1:27" s="25" customFormat="1">
      <c r="A22" s="7" t="s">
        <v>22</v>
      </c>
      <c r="B22" s="7"/>
      <c r="C22" s="4">
        <v>8054360295</v>
      </c>
      <c r="D22" s="4"/>
      <c r="E22" s="4">
        <v>7822950860</v>
      </c>
      <c r="F22" s="4"/>
      <c r="G22" s="4"/>
      <c r="H22" s="2">
        <f>((E22-C22)/C22)*100</f>
        <v>-2.8730951500102964</v>
      </c>
      <c r="I22" s="2"/>
      <c r="J22" s="4"/>
      <c r="K22" s="5">
        <v>877284660</v>
      </c>
      <c r="L22" s="6"/>
      <c r="M22" s="7"/>
      <c r="N22" s="2">
        <f>((E22-K22)-C22)/C22*100</f>
        <v>-13.765141543124873</v>
      </c>
      <c r="O22" s="7"/>
      <c r="P22" s="6"/>
      <c r="Q22" s="5">
        <v>75627414</v>
      </c>
      <c r="R22" s="6"/>
      <c r="S22" s="17"/>
      <c r="T22" s="17"/>
      <c r="U22" s="20"/>
      <c r="X22" s="21"/>
      <c r="Y22" s="22"/>
      <c r="Z22" s="23"/>
      <c r="AA22" s="24"/>
    </row>
    <row r="23" spans="1:27" s="25" customFormat="1">
      <c r="A23" s="7" t="s">
        <v>21</v>
      </c>
      <c r="B23" s="7"/>
      <c r="C23" s="4">
        <v>6348222367</v>
      </c>
      <c r="D23" s="4"/>
      <c r="E23" s="4">
        <v>5623473545</v>
      </c>
      <c r="F23" s="4"/>
      <c r="G23" s="4"/>
      <c r="H23" s="2">
        <f>((E23-C23)/C23)*100</f>
        <v>-11.416563253478106</v>
      </c>
      <c r="I23" s="2"/>
      <c r="J23" s="4"/>
      <c r="K23" s="5">
        <v>70069807</v>
      </c>
      <c r="L23" s="6"/>
      <c r="M23" s="7"/>
      <c r="N23" s="2">
        <f>((E23-K23)-C23)/C23*100</f>
        <v>-12.520333772989902</v>
      </c>
      <c r="O23" s="7"/>
      <c r="P23" s="6"/>
      <c r="Q23" s="5">
        <v>54223225</v>
      </c>
      <c r="R23" s="6"/>
      <c r="S23" s="17"/>
      <c r="T23" s="17"/>
      <c r="U23" s="20"/>
      <c r="X23" s="21"/>
      <c r="Y23" s="22"/>
      <c r="Z23" s="23"/>
      <c r="AA23" s="24"/>
    </row>
    <row r="24" spans="1:27" s="25" customFormat="1">
      <c r="A24" s="7" t="s">
        <v>45</v>
      </c>
      <c r="B24" s="7"/>
      <c r="C24" s="4">
        <v>12546359697</v>
      </c>
      <c r="D24" s="4"/>
      <c r="E24" s="4">
        <v>12552367094</v>
      </c>
      <c r="F24" s="4"/>
      <c r="G24" s="4"/>
      <c r="H24" s="2">
        <f>((E24-C24)/C24)*100</f>
        <v>4.7881593905174324E-2</v>
      </c>
      <c r="I24" s="2"/>
      <c r="J24" s="4"/>
      <c r="K24" s="5">
        <v>77536144</v>
      </c>
      <c r="L24" s="6"/>
      <c r="M24" s="7"/>
      <c r="N24" s="2">
        <f>((E24-K24)-C24)/C24*100</f>
        <v>-0.57011554528524688</v>
      </c>
      <c r="O24" s="7"/>
      <c r="P24" s="6"/>
      <c r="Q24" s="5">
        <v>132428899</v>
      </c>
      <c r="R24" s="6"/>
      <c r="S24" s="17"/>
      <c r="T24" s="17"/>
      <c r="U24" s="20"/>
      <c r="X24" s="21"/>
      <c r="Y24" s="22"/>
      <c r="Z24" s="23"/>
      <c r="AA24" s="24"/>
    </row>
    <row r="25" spans="1:27" s="25" customFormat="1" ht="6" customHeight="1">
      <c r="A25" s="7"/>
      <c r="B25" s="7"/>
      <c r="C25" s="4"/>
      <c r="D25" s="4"/>
      <c r="E25" s="4"/>
      <c r="F25" s="4"/>
      <c r="G25" s="4"/>
      <c r="H25" s="2"/>
      <c r="I25" s="2"/>
      <c r="J25" s="4"/>
      <c r="K25" s="5"/>
      <c r="L25" s="6"/>
      <c r="M25" s="7"/>
      <c r="N25" s="2"/>
      <c r="O25" s="7"/>
      <c r="P25" s="6"/>
      <c r="Q25" s="5"/>
      <c r="R25" s="6"/>
      <c r="S25" s="17"/>
      <c r="T25" s="17"/>
      <c r="U25" s="20"/>
      <c r="X25" s="21"/>
      <c r="Y25" s="22"/>
      <c r="Z25" s="23"/>
      <c r="AA25" s="24"/>
    </row>
    <row r="26" spans="1:27" s="25" customFormat="1">
      <c r="A26" s="7" t="s">
        <v>46</v>
      </c>
      <c r="B26" s="7"/>
      <c r="C26" s="4">
        <v>5327550880</v>
      </c>
      <c r="D26" s="4"/>
      <c r="E26" s="4">
        <v>4830828030</v>
      </c>
      <c r="F26" s="4"/>
      <c r="G26" s="4"/>
      <c r="H26" s="2">
        <f>((E26-C26)/C26)*100</f>
        <v>-9.3236622453430229</v>
      </c>
      <c r="I26" s="2"/>
      <c r="J26" s="4"/>
      <c r="K26" s="5">
        <v>31726180</v>
      </c>
      <c r="L26" s="6"/>
      <c r="M26" s="7"/>
      <c r="N26" s="2">
        <f>((E26-K26)-C26)/C26*100</f>
        <v>-9.9191737799039092</v>
      </c>
      <c r="O26" s="7"/>
      <c r="P26" s="6"/>
      <c r="Q26" s="5">
        <v>58686845</v>
      </c>
      <c r="R26" s="6"/>
      <c r="S26" s="17"/>
      <c r="T26" s="17"/>
      <c r="U26" s="20"/>
      <c r="X26" s="21"/>
      <c r="Y26" s="22"/>
      <c r="Z26" s="23"/>
      <c r="AA26" s="24"/>
    </row>
    <row r="27" spans="1:27" s="25" customFormat="1">
      <c r="A27" s="7" t="s">
        <v>20</v>
      </c>
      <c r="B27" s="7"/>
      <c r="C27" s="4">
        <v>310310401959</v>
      </c>
      <c r="D27" s="4"/>
      <c r="E27" s="4">
        <v>300495299178</v>
      </c>
      <c r="F27" s="4"/>
      <c r="G27" s="4"/>
      <c r="H27" s="2">
        <f>((E27-C27)/C27)*100</f>
        <v>-3.1629950910562221</v>
      </c>
      <c r="I27" s="2"/>
      <c r="J27" s="4"/>
      <c r="K27" s="5">
        <v>1925434669</v>
      </c>
      <c r="L27" s="6"/>
      <c r="M27" s="7"/>
      <c r="N27" s="2">
        <f>((E27-K27)-C27)/C27*100</f>
        <v>-3.7834817575825985</v>
      </c>
      <c r="O27" s="7"/>
      <c r="P27" s="6"/>
      <c r="Q27" s="5">
        <v>4350573545</v>
      </c>
      <c r="R27" s="6"/>
      <c r="S27" s="17"/>
      <c r="T27" s="17"/>
      <c r="U27" s="20"/>
      <c r="X27" s="21"/>
      <c r="Y27" s="22"/>
      <c r="Z27" s="23"/>
      <c r="AA27" s="24"/>
    </row>
    <row r="28" spans="1:27" s="25" customFormat="1">
      <c r="A28" s="7" t="s">
        <v>19</v>
      </c>
      <c r="B28" s="7"/>
      <c r="C28" s="4">
        <v>27716265936</v>
      </c>
      <c r="D28" s="4"/>
      <c r="E28" s="4">
        <v>26461497915</v>
      </c>
      <c r="F28" s="4"/>
      <c r="G28" s="4"/>
      <c r="H28" s="2">
        <f>((E28-C28)/C28)*100</f>
        <v>-4.5271900042285695</v>
      </c>
      <c r="I28" s="2"/>
      <c r="J28" s="4"/>
      <c r="K28" s="5">
        <v>174774579</v>
      </c>
      <c r="L28" s="6"/>
      <c r="M28" s="7"/>
      <c r="N28" s="2">
        <f>((E28-K28)-C28)/C28*100</f>
        <v>-5.1577748723474359</v>
      </c>
      <c r="O28" s="7"/>
      <c r="P28" s="6"/>
      <c r="Q28" s="5">
        <v>343230694</v>
      </c>
      <c r="R28" s="6"/>
      <c r="S28" s="17"/>
      <c r="T28" s="17"/>
      <c r="U28" s="20"/>
      <c r="X28" s="21"/>
      <c r="Y28" s="22"/>
      <c r="Z28" s="23"/>
      <c r="AA28" s="24"/>
    </row>
    <row r="29" spans="1:27" s="25" customFormat="1">
      <c r="A29" s="7" t="s">
        <v>18</v>
      </c>
      <c r="B29" s="7"/>
      <c r="C29" s="4">
        <v>6017394864</v>
      </c>
      <c r="D29" s="4"/>
      <c r="E29" s="4">
        <v>5953212803</v>
      </c>
      <c r="F29" s="4"/>
      <c r="G29" s="4"/>
      <c r="H29" s="2">
        <f>((E29-C29)/C29)*100</f>
        <v>-1.0666087642673934</v>
      </c>
      <c r="I29" s="2"/>
      <c r="J29" s="4"/>
      <c r="K29" s="5">
        <v>60751853</v>
      </c>
      <c r="L29" s="6"/>
      <c r="M29" s="7"/>
      <c r="N29" s="2">
        <f>((E29-K29)-C29)/C29*100</f>
        <v>-2.076212660522522</v>
      </c>
      <c r="O29" s="7"/>
      <c r="P29" s="6"/>
      <c r="Q29" s="5">
        <v>75641357</v>
      </c>
      <c r="R29" s="6"/>
      <c r="S29" s="17"/>
      <c r="T29" s="17"/>
      <c r="U29" s="20"/>
      <c r="X29" s="21"/>
      <c r="Y29" s="22"/>
      <c r="Z29" s="23"/>
      <c r="AA29" s="24"/>
    </row>
    <row r="30" spans="1:27" s="25" customFormat="1">
      <c r="A30" s="32" t="s">
        <v>52</v>
      </c>
      <c r="B30" s="7"/>
      <c r="C30" s="4">
        <v>2229919198</v>
      </c>
      <c r="D30" s="4"/>
      <c r="E30" s="4">
        <v>2027047168</v>
      </c>
      <c r="F30" s="4"/>
      <c r="G30" s="4"/>
      <c r="H30" s="2">
        <f>((E30-C30)/C30)*100</f>
        <v>-9.0977300963171501</v>
      </c>
      <c r="I30" s="2"/>
      <c r="J30" s="4"/>
      <c r="K30" s="5">
        <v>19388060</v>
      </c>
      <c r="L30" s="6"/>
      <c r="M30" s="7"/>
      <c r="N30" s="2">
        <f>((E30-K30)-C30)/C30*100</f>
        <v>-9.9671813310250705</v>
      </c>
      <c r="O30" s="7"/>
      <c r="P30" s="6"/>
      <c r="Q30" s="5">
        <v>40052942</v>
      </c>
      <c r="R30" s="6"/>
      <c r="S30" s="17"/>
      <c r="T30" s="17"/>
      <c r="U30" s="20"/>
      <c r="X30" s="21"/>
      <c r="Y30" s="22"/>
      <c r="Z30" s="23"/>
      <c r="AA30" s="24"/>
    </row>
    <row r="31" spans="1:27" s="25" customFormat="1" ht="6" customHeight="1">
      <c r="A31" s="7"/>
      <c r="B31" s="7"/>
      <c r="C31" s="4"/>
      <c r="D31" s="4"/>
      <c r="E31" s="4"/>
      <c r="F31" s="4"/>
      <c r="G31" s="4"/>
      <c r="H31" s="2"/>
      <c r="I31" s="2"/>
      <c r="J31" s="4"/>
      <c r="K31" s="5"/>
      <c r="L31" s="6"/>
      <c r="M31" s="7"/>
      <c r="N31" s="2"/>
      <c r="O31" s="7"/>
      <c r="P31" s="6"/>
      <c r="Q31" s="5"/>
      <c r="R31" s="6"/>
      <c r="S31" s="17"/>
      <c r="T31" s="17"/>
      <c r="U31" s="20"/>
      <c r="X31" s="21"/>
      <c r="Y31" s="22"/>
      <c r="Z31" s="23"/>
      <c r="AA31" s="24"/>
    </row>
    <row r="32" spans="1:27" s="25" customFormat="1">
      <c r="A32" s="7" t="s">
        <v>17</v>
      </c>
      <c r="B32" s="7"/>
      <c r="C32" s="4">
        <v>6595128085</v>
      </c>
      <c r="D32" s="4"/>
      <c r="E32" s="4">
        <v>6225689030</v>
      </c>
      <c r="F32" s="4"/>
      <c r="G32" s="4"/>
      <c r="H32" s="2">
        <f>((E32-C32)/C32)*100</f>
        <v>-5.6016964377121727</v>
      </c>
      <c r="I32" s="2"/>
      <c r="J32" s="4"/>
      <c r="K32" s="5">
        <v>86103085</v>
      </c>
      <c r="L32" s="6"/>
      <c r="M32" s="7"/>
      <c r="N32" s="2">
        <f>((E32-K32)-C32)/C32*100</f>
        <v>-6.9072523555090291</v>
      </c>
      <c r="O32" s="7"/>
      <c r="P32" s="6"/>
      <c r="Q32" s="5">
        <v>71710500</v>
      </c>
      <c r="R32" s="6"/>
      <c r="S32" s="17"/>
      <c r="T32" s="17"/>
      <c r="U32" s="20"/>
      <c r="X32" s="21"/>
      <c r="Y32" s="22"/>
      <c r="Z32" s="23"/>
      <c r="AA32" s="24"/>
    </row>
    <row r="33" spans="1:27" s="25" customFormat="1">
      <c r="A33" s="7" t="s">
        <v>16</v>
      </c>
      <c r="B33" s="7"/>
      <c r="C33" s="4">
        <v>911092850</v>
      </c>
      <c r="D33" s="4"/>
      <c r="E33" s="4">
        <v>920467740</v>
      </c>
      <c r="F33" s="4"/>
      <c r="G33" s="4"/>
      <c r="H33" s="2">
        <f>((E33-C33)/C33)*100</f>
        <v>1.0289719648222462</v>
      </c>
      <c r="I33" s="2"/>
      <c r="J33" s="4"/>
      <c r="K33" s="5">
        <v>7505565</v>
      </c>
      <c r="L33" s="6"/>
      <c r="M33" s="7"/>
      <c r="N33" s="2">
        <f>((E33-K33)-C33)/C33*100</f>
        <v>0.20517392930918071</v>
      </c>
      <c r="O33" s="7"/>
      <c r="P33" s="6"/>
      <c r="Q33" s="5">
        <v>7762160</v>
      </c>
      <c r="R33" s="6"/>
      <c r="S33" s="17"/>
      <c r="T33" s="17"/>
      <c r="U33" s="20"/>
      <c r="X33" s="21"/>
      <c r="Y33" s="22"/>
      <c r="Z33" s="23"/>
      <c r="AA33" s="24"/>
    </row>
    <row r="34" spans="1:27" s="25" customFormat="1">
      <c r="A34" s="7" t="s">
        <v>15</v>
      </c>
      <c r="B34" s="7"/>
      <c r="C34" s="4">
        <v>7909046491</v>
      </c>
      <c r="D34" s="4"/>
      <c r="E34" s="4">
        <v>7677482019</v>
      </c>
      <c r="F34" s="4"/>
      <c r="G34" s="4"/>
      <c r="H34" s="2">
        <f>((E34-C34)/C34)*100</f>
        <v>-2.9278431004736905</v>
      </c>
      <c r="I34" s="2"/>
      <c r="J34" s="4"/>
      <c r="K34" s="5">
        <v>41627283</v>
      </c>
      <c r="L34" s="6"/>
      <c r="M34" s="7"/>
      <c r="N34" s="2">
        <f>((E34-K34)-C34)/C34*100</f>
        <v>-3.4541680253223337</v>
      </c>
      <c r="O34" s="7"/>
      <c r="P34" s="6"/>
      <c r="Q34" s="5">
        <v>118344012</v>
      </c>
      <c r="R34" s="6"/>
      <c r="S34" s="17"/>
      <c r="T34" s="17"/>
      <c r="U34" s="20"/>
      <c r="X34" s="21"/>
      <c r="Y34" s="22"/>
      <c r="Z34" s="23"/>
      <c r="AA34" s="24"/>
    </row>
    <row r="35" spans="1:27" s="25" customFormat="1">
      <c r="A35" s="7" t="s">
        <v>14</v>
      </c>
      <c r="B35" s="7"/>
      <c r="C35" s="4">
        <v>3790112922</v>
      </c>
      <c r="D35" s="4"/>
      <c r="E35" s="4">
        <v>3704430900</v>
      </c>
      <c r="F35" s="4"/>
      <c r="G35" s="4"/>
      <c r="H35" s="2">
        <f>((E35-C35)/C35)*100</f>
        <v>-2.2606720106583671</v>
      </c>
      <c r="I35" s="2"/>
      <c r="J35" s="4"/>
      <c r="K35" s="5">
        <v>38469300</v>
      </c>
      <c r="L35" s="6"/>
      <c r="M35" s="7"/>
      <c r="N35" s="2">
        <f>((E35-K35)-C35)/C35*100</f>
        <v>-3.2756628774661083</v>
      </c>
      <c r="O35" s="7"/>
      <c r="P35" s="6"/>
      <c r="Q35" s="5">
        <v>38392692</v>
      </c>
      <c r="R35" s="6"/>
      <c r="S35" s="17"/>
      <c r="T35" s="17"/>
      <c r="U35" s="20"/>
      <c r="X35" s="21"/>
      <c r="Y35" s="22"/>
      <c r="Z35" s="23"/>
      <c r="AA35" s="24"/>
    </row>
    <row r="36" spans="1:27" s="25" customFormat="1">
      <c r="A36" s="32" t="s">
        <v>51</v>
      </c>
      <c r="B36" s="7"/>
      <c r="C36" s="4">
        <v>2582941590</v>
      </c>
      <c r="D36" s="4"/>
      <c r="E36" s="4">
        <v>2368165390</v>
      </c>
      <c r="F36" s="4"/>
      <c r="G36" s="4"/>
      <c r="H36" s="2">
        <f>((E36-C36)/C36)*100</f>
        <v>-8.3151783544590341</v>
      </c>
      <c r="I36" s="2"/>
      <c r="J36" s="4"/>
      <c r="K36" s="5">
        <v>20371000</v>
      </c>
      <c r="L36" s="6"/>
      <c r="M36" s="7"/>
      <c r="N36" s="2">
        <f>((E36-K36)-C36)/C36*100</f>
        <v>-9.1038527897953756</v>
      </c>
      <c r="O36" s="7"/>
      <c r="P36" s="6"/>
      <c r="Q36" s="5">
        <v>15721580</v>
      </c>
      <c r="R36" s="6"/>
      <c r="S36" s="17"/>
      <c r="T36" s="17"/>
      <c r="U36" s="20"/>
      <c r="X36" s="21"/>
      <c r="Y36" s="22"/>
      <c r="Z36" s="23"/>
      <c r="AA36" s="24"/>
    </row>
    <row r="37" spans="1:27" s="25" customFormat="1" ht="6" customHeight="1">
      <c r="A37" s="7"/>
      <c r="B37" s="7"/>
      <c r="C37" s="4"/>
      <c r="D37" s="4"/>
      <c r="E37" s="4"/>
      <c r="F37" s="4"/>
      <c r="G37" s="4"/>
      <c r="H37" s="2"/>
      <c r="I37" s="2"/>
      <c r="J37" s="4"/>
      <c r="K37" s="5"/>
      <c r="L37" s="6"/>
      <c r="M37" s="7"/>
      <c r="N37" s="2"/>
      <c r="O37" s="7"/>
      <c r="P37" s="6"/>
      <c r="Q37" s="5"/>
      <c r="R37" s="6"/>
      <c r="S37" s="17"/>
      <c r="T37" s="17"/>
      <c r="U37" s="20"/>
      <c r="X37" s="21"/>
      <c r="Y37" s="22"/>
      <c r="Z37" s="23"/>
      <c r="AA37" s="24"/>
    </row>
    <row r="38" spans="1:27" s="25" customFormat="1">
      <c r="A38" s="7" t="s">
        <v>13</v>
      </c>
      <c r="B38" s="7"/>
      <c r="C38" s="4">
        <v>1303351233</v>
      </c>
      <c r="D38" s="4"/>
      <c r="E38" s="4">
        <v>1299216342</v>
      </c>
      <c r="F38" s="4"/>
      <c r="G38" s="4"/>
      <c r="H38" s="2">
        <f>((E38-C38)/C38)*100</f>
        <v>-0.31725070689368046</v>
      </c>
      <c r="I38" s="2"/>
      <c r="J38" s="4"/>
      <c r="K38" s="5">
        <v>11171369</v>
      </c>
      <c r="L38" s="6"/>
      <c r="M38" s="7"/>
      <c r="N38" s="2">
        <f>((E38-K38)-C38)/C38*100</f>
        <v>-1.174377221769199</v>
      </c>
      <c r="O38" s="7"/>
      <c r="P38" s="6"/>
      <c r="Q38" s="5">
        <v>10365622</v>
      </c>
      <c r="R38" s="6"/>
      <c r="S38" s="17"/>
      <c r="T38" s="17"/>
      <c r="U38" s="20"/>
      <c r="X38" s="21"/>
      <c r="Y38" s="22"/>
      <c r="Z38" s="23"/>
      <c r="AA38" s="24"/>
    </row>
    <row r="39" spans="1:27" s="25" customFormat="1">
      <c r="A39" s="7" t="s">
        <v>12</v>
      </c>
      <c r="B39" s="7"/>
      <c r="C39" s="4">
        <v>78018158286</v>
      </c>
      <c r="D39" s="4"/>
      <c r="E39" s="4">
        <v>72487120352</v>
      </c>
      <c r="F39" s="4"/>
      <c r="G39" s="4"/>
      <c r="H39" s="2">
        <f>((E39-C39)/C39)*100</f>
        <v>-7.0894238668442382</v>
      </c>
      <c r="I39" s="2"/>
      <c r="J39" s="4"/>
      <c r="K39" s="5">
        <v>679941105</v>
      </c>
      <c r="L39" s="6"/>
      <c r="M39" s="7"/>
      <c r="N39" s="2">
        <f>((E39-K39)-C39)/C39*100</f>
        <v>-7.9609403444666187</v>
      </c>
      <c r="O39" s="7"/>
      <c r="P39" s="6"/>
      <c r="Q39" s="5">
        <v>1344884636</v>
      </c>
      <c r="R39" s="6"/>
      <c r="S39" s="17"/>
      <c r="T39" s="17"/>
      <c r="U39" s="20"/>
      <c r="X39" s="21"/>
      <c r="Y39" s="22"/>
      <c r="Z39" s="23"/>
      <c r="AA39" s="24"/>
    </row>
    <row r="40" spans="1:27" s="25" customFormat="1">
      <c r="A40" s="7" t="s">
        <v>11</v>
      </c>
      <c r="B40" s="7"/>
      <c r="C40" s="4">
        <v>8024385667</v>
      </c>
      <c r="D40" s="4"/>
      <c r="E40" s="4">
        <v>7919989258</v>
      </c>
      <c r="F40" s="4"/>
      <c r="G40" s="4"/>
      <c r="H40" s="2">
        <f>((E40-C40)/C40)*100</f>
        <v>-1.3009894256369869</v>
      </c>
      <c r="I40" s="2"/>
      <c r="J40" s="4"/>
      <c r="K40" s="5">
        <v>58758220</v>
      </c>
      <c r="L40" s="6"/>
      <c r="M40" s="7"/>
      <c r="N40" s="2">
        <f>((E40-K40)-C40)/C40*100</f>
        <v>-2.0332351381236276</v>
      </c>
      <c r="O40" s="7"/>
      <c r="P40" s="6"/>
      <c r="Q40" s="5">
        <v>67575730</v>
      </c>
      <c r="R40" s="6"/>
      <c r="S40" s="17"/>
      <c r="T40" s="17"/>
      <c r="U40" s="20"/>
      <c r="X40" s="21"/>
      <c r="Y40" s="22"/>
      <c r="Z40" s="23"/>
      <c r="AA40" s="24"/>
    </row>
    <row r="41" spans="1:27" s="25" customFormat="1">
      <c r="A41" s="7" t="s">
        <v>10</v>
      </c>
      <c r="B41" s="7"/>
      <c r="C41" s="4">
        <v>14227276096</v>
      </c>
      <c r="D41" s="4"/>
      <c r="E41" s="4">
        <v>13577446902</v>
      </c>
      <c r="F41" s="4"/>
      <c r="G41" s="4"/>
      <c r="H41" s="2">
        <f>((E41-C41)/C41)*100</f>
        <v>-4.567488461004138</v>
      </c>
      <c r="I41" s="2"/>
      <c r="J41" s="4"/>
      <c r="K41" s="5">
        <v>207135900</v>
      </c>
      <c r="L41" s="6"/>
      <c r="M41" s="7"/>
      <c r="N41" s="2">
        <f>((E41-K41)-C41)/C41*100</f>
        <v>-6.023395400620192</v>
      </c>
      <c r="O41" s="7"/>
      <c r="P41" s="6"/>
      <c r="Q41" s="5">
        <v>237624731</v>
      </c>
      <c r="R41" s="6"/>
      <c r="S41" s="17"/>
      <c r="T41" s="17"/>
      <c r="U41" s="20"/>
      <c r="X41" s="21"/>
      <c r="Y41" s="22"/>
      <c r="Z41" s="23"/>
      <c r="AA41" s="24"/>
    </row>
    <row r="42" spans="1:27" s="25" customFormat="1">
      <c r="A42" s="7" t="s">
        <v>9</v>
      </c>
      <c r="B42" s="7"/>
      <c r="C42" s="4">
        <v>1184285676</v>
      </c>
      <c r="D42" s="4"/>
      <c r="E42" s="4">
        <v>1181184727</v>
      </c>
      <c r="F42" s="4"/>
      <c r="G42" s="4"/>
      <c r="H42" s="2">
        <f>((E42-C42)/C42)*100</f>
        <v>-0.26184129917653415</v>
      </c>
      <c r="I42" s="2"/>
      <c r="J42" s="4"/>
      <c r="K42" s="5">
        <v>8670000</v>
      </c>
      <c r="L42" s="6"/>
      <c r="M42" s="7"/>
      <c r="N42" s="2">
        <f>((E42-K42)-C42)/C42*100</f>
        <v>-0.99392817447198445</v>
      </c>
      <c r="O42" s="7"/>
      <c r="P42" s="6"/>
      <c r="Q42" s="5">
        <v>11965250</v>
      </c>
      <c r="R42" s="6"/>
      <c r="S42" s="17"/>
      <c r="T42" s="17"/>
      <c r="U42" s="20"/>
      <c r="X42" s="21"/>
      <c r="Y42" s="22"/>
      <c r="Z42" s="23"/>
      <c r="AA42" s="24"/>
    </row>
    <row r="43" spans="1:27" s="25" customFormat="1" ht="6" customHeight="1">
      <c r="A43" s="7"/>
      <c r="B43" s="7"/>
      <c r="C43" s="4"/>
      <c r="D43" s="4"/>
      <c r="E43" s="4"/>
      <c r="F43" s="4"/>
      <c r="G43" s="4"/>
      <c r="H43" s="2"/>
      <c r="I43" s="2"/>
      <c r="J43" s="4"/>
      <c r="K43" s="5"/>
      <c r="L43" s="6"/>
      <c r="M43" s="7"/>
      <c r="N43" s="2"/>
      <c r="O43" s="7"/>
      <c r="P43" s="6"/>
      <c r="Q43" s="5"/>
      <c r="R43" s="6"/>
      <c r="S43" s="17"/>
      <c r="T43" s="17"/>
      <c r="U43" s="20"/>
      <c r="X43" s="21"/>
      <c r="Y43" s="22"/>
      <c r="Z43" s="23"/>
      <c r="AA43" s="24"/>
    </row>
    <row r="44" spans="1:27" s="25" customFormat="1">
      <c r="A44" s="7" t="s">
        <v>44</v>
      </c>
      <c r="B44" s="7"/>
      <c r="C44" s="4">
        <v>81763046539</v>
      </c>
      <c r="D44" s="4"/>
      <c r="E44" s="4">
        <v>72601537469</v>
      </c>
      <c r="F44" s="4"/>
      <c r="G44" s="4"/>
      <c r="H44" s="2">
        <f>((E44-C44)/C44)*100</f>
        <v>-11.204950717718265</v>
      </c>
      <c r="I44" s="2"/>
      <c r="J44" s="4"/>
      <c r="K44" s="5">
        <v>597549068</v>
      </c>
      <c r="L44" s="6"/>
      <c r="M44" s="7"/>
      <c r="N44" s="2">
        <f>((E44-K44)-C44)/C44*100</f>
        <v>-11.935780956186662</v>
      </c>
      <c r="O44" s="7"/>
      <c r="P44" s="6"/>
      <c r="Q44" s="5">
        <v>1193434776</v>
      </c>
      <c r="R44" s="6"/>
      <c r="S44" s="17"/>
      <c r="T44" s="17"/>
      <c r="U44" s="20"/>
      <c r="X44" s="21"/>
      <c r="Y44" s="22"/>
      <c r="Z44" s="23"/>
      <c r="AA44" s="24"/>
    </row>
    <row r="45" spans="1:27" s="25" customFormat="1">
      <c r="A45" s="32" t="s">
        <v>50</v>
      </c>
      <c r="B45" s="7"/>
      <c r="C45" s="4">
        <v>35722941615</v>
      </c>
      <c r="D45" s="4"/>
      <c r="E45" s="4">
        <v>34856990820</v>
      </c>
      <c r="F45" s="4"/>
      <c r="G45" s="4"/>
      <c r="H45" s="2">
        <f>((E45-C45)/C45)*100</f>
        <v>-2.4240747145985</v>
      </c>
      <c r="I45" s="2"/>
      <c r="J45" s="4"/>
      <c r="K45" s="5">
        <v>273232996</v>
      </c>
      <c r="L45" s="6"/>
      <c r="M45" s="7"/>
      <c r="N45" s="2">
        <f>((E45-K45)-C45)/C45*100</f>
        <v>-3.188941726236953</v>
      </c>
      <c r="O45" s="7"/>
      <c r="P45" s="6"/>
      <c r="Q45" s="5">
        <v>368830369</v>
      </c>
      <c r="R45" s="6"/>
      <c r="S45" s="17"/>
      <c r="T45" s="17"/>
      <c r="U45" s="20"/>
      <c r="X45" s="21"/>
      <c r="Y45" s="22"/>
      <c r="Z45" s="23"/>
      <c r="AA45" s="24"/>
    </row>
    <row r="46" spans="1:27" s="25" customFormat="1">
      <c r="A46" s="7" t="s">
        <v>8</v>
      </c>
      <c r="B46" s="7"/>
      <c r="C46" s="4">
        <v>3156260699</v>
      </c>
      <c r="D46" s="4"/>
      <c r="E46" s="4">
        <v>3339583640</v>
      </c>
      <c r="F46" s="4"/>
      <c r="G46" s="4"/>
      <c r="H46" s="2">
        <f>((E46-C46)/C46)*100</f>
        <v>5.8082319073985973</v>
      </c>
      <c r="I46" s="2"/>
      <c r="J46" s="4"/>
      <c r="K46" s="5">
        <v>41571598</v>
      </c>
      <c r="L46" s="6"/>
      <c r="M46" s="7"/>
      <c r="N46" s="2">
        <f>((E46-K46)-C46)/C46*100</f>
        <v>4.491116435499487</v>
      </c>
      <c r="O46" s="7"/>
      <c r="P46" s="6"/>
      <c r="Q46" s="5">
        <v>34426350</v>
      </c>
      <c r="R46" s="6"/>
      <c r="S46" s="17"/>
      <c r="T46" s="17"/>
      <c r="U46" s="20"/>
      <c r="X46" s="21"/>
      <c r="Y46" s="22"/>
      <c r="Z46" s="23"/>
      <c r="AA46" s="24"/>
    </row>
    <row r="47" spans="1:27" s="25" customFormat="1">
      <c r="A47" s="7" t="s">
        <v>7</v>
      </c>
      <c r="B47" s="7"/>
      <c r="C47" s="4">
        <v>26050389568</v>
      </c>
      <c r="D47" s="4"/>
      <c r="E47" s="4">
        <v>24589579928</v>
      </c>
      <c r="F47" s="4"/>
      <c r="G47" s="4"/>
      <c r="H47" s="2">
        <f>((E47-C47)/C47)*100</f>
        <v>-5.6076306889262097</v>
      </c>
      <c r="I47" s="2"/>
      <c r="J47" s="4"/>
      <c r="K47" s="5">
        <v>299762781</v>
      </c>
      <c r="L47" s="6"/>
      <c r="M47" s="7"/>
      <c r="N47" s="2">
        <f>((E47-K47)-C47)/C47*100</f>
        <v>-6.7583343289524809</v>
      </c>
      <c r="O47" s="7"/>
      <c r="P47" s="6"/>
      <c r="Q47" s="5">
        <v>313658965</v>
      </c>
      <c r="R47" s="6"/>
      <c r="S47" s="17"/>
      <c r="T47" s="17"/>
      <c r="U47" s="20"/>
      <c r="X47" s="21"/>
      <c r="Y47" s="22"/>
      <c r="Z47" s="23"/>
      <c r="AA47" s="24"/>
    </row>
    <row r="48" spans="1:27" s="25" customFormat="1">
      <c r="A48" s="7" t="s">
        <v>6</v>
      </c>
      <c r="B48" s="7"/>
      <c r="C48" s="4">
        <v>456766690</v>
      </c>
      <c r="D48" s="4"/>
      <c r="E48" s="4">
        <v>419937905</v>
      </c>
      <c r="F48" s="4"/>
      <c r="G48" s="4"/>
      <c r="H48" s="2">
        <f>((E48-C48)/C48)*100</f>
        <v>-8.0629314278587181</v>
      </c>
      <c r="I48" s="2"/>
      <c r="J48" s="4"/>
      <c r="K48" s="5">
        <v>3376300</v>
      </c>
      <c r="L48" s="6"/>
      <c r="M48" s="7"/>
      <c r="N48" s="2">
        <f>((E48-K48)-C48)/C48*100</f>
        <v>-8.8021052936237538</v>
      </c>
      <c r="O48" s="7"/>
      <c r="P48" s="6"/>
      <c r="Q48" s="5">
        <v>4948400</v>
      </c>
      <c r="R48" s="6"/>
      <c r="S48" s="17"/>
      <c r="T48" s="17"/>
      <c r="U48" s="20"/>
      <c r="X48" s="21"/>
      <c r="Y48" s="22"/>
      <c r="Z48" s="23"/>
      <c r="AA48" s="24"/>
    </row>
    <row r="49" spans="1:27" s="25" customFormat="1" ht="6" customHeight="1">
      <c r="A49" s="7"/>
      <c r="B49" s="7"/>
      <c r="C49" s="4"/>
      <c r="D49" s="4"/>
      <c r="E49" s="4"/>
      <c r="F49" s="4"/>
      <c r="G49" s="4"/>
      <c r="H49" s="2"/>
      <c r="I49" s="2"/>
      <c r="J49" s="4"/>
      <c r="K49" s="5"/>
      <c r="L49" s="6"/>
      <c r="M49" s="7"/>
      <c r="N49" s="2"/>
      <c r="O49" s="7"/>
      <c r="P49" s="6"/>
      <c r="Q49" s="5"/>
      <c r="R49" s="6"/>
      <c r="S49" s="17"/>
      <c r="T49" s="17"/>
      <c r="U49" s="20"/>
      <c r="X49" s="21"/>
      <c r="Y49" s="22"/>
      <c r="Z49" s="23"/>
      <c r="AA49" s="24"/>
    </row>
    <row r="50" spans="1:27" s="25" customFormat="1">
      <c r="A50" s="7" t="s">
        <v>5</v>
      </c>
      <c r="B50" s="7"/>
      <c r="C50" s="4">
        <v>4334308200</v>
      </c>
      <c r="D50" s="4"/>
      <c r="E50" s="4">
        <v>4364607910</v>
      </c>
      <c r="F50" s="4"/>
      <c r="G50" s="4"/>
      <c r="H50" s="2">
        <f>((E50-C50)/C50)*100</f>
        <v>0.6990668084009346</v>
      </c>
      <c r="I50" s="2"/>
      <c r="J50" s="4"/>
      <c r="K50" s="5">
        <v>42918915</v>
      </c>
      <c r="L50" s="6"/>
      <c r="M50" s="7"/>
      <c r="N50" s="2">
        <f>((E50-K50)-C50)/C50*100</f>
        <v>-0.29114692397739506</v>
      </c>
      <c r="O50" s="7"/>
      <c r="P50" s="6"/>
      <c r="Q50" s="5">
        <v>67771823</v>
      </c>
      <c r="R50" s="6"/>
      <c r="S50" s="17"/>
      <c r="T50" s="17"/>
      <c r="U50" s="20"/>
      <c r="X50" s="21"/>
      <c r="Y50" s="22"/>
      <c r="Z50" s="23"/>
      <c r="AA50" s="24"/>
    </row>
    <row r="51" spans="1:27" s="25" customFormat="1">
      <c r="A51" s="7" t="s">
        <v>4</v>
      </c>
      <c r="B51" s="7"/>
      <c r="C51" s="4">
        <v>22488555205</v>
      </c>
      <c r="D51" s="4"/>
      <c r="E51" s="4">
        <v>22298146804</v>
      </c>
      <c r="F51" s="4"/>
      <c r="G51" s="4"/>
      <c r="H51" s="2">
        <f>((E51-C51)/C51)*100</f>
        <v>-0.84669023538544386</v>
      </c>
      <c r="I51" s="2"/>
      <c r="J51" s="4"/>
      <c r="K51" s="5">
        <v>193542870</v>
      </c>
      <c r="L51" s="6"/>
      <c r="M51" s="7"/>
      <c r="N51" s="2">
        <f>((E51-K51)-C51)/C51*100</f>
        <v>-1.7073185338052934</v>
      </c>
      <c r="O51" s="7"/>
      <c r="P51" s="6"/>
      <c r="Q51" s="5">
        <v>270543601</v>
      </c>
      <c r="R51" s="6"/>
      <c r="S51" s="17"/>
      <c r="T51" s="17"/>
      <c r="U51" s="20"/>
      <c r="X51" s="21"/>
      <c r="Y51" s="22"/>
      <c r="Z51" s="23"/>
      <c r="AA51" s="24"/>
    </row>
    <row r="52" spans="1:27" s="25" customFormat="1">
      <c r="A52" s="7" t="s">
        <v>3</v>
      </c>
      <c r="B52" s="7"/>
      <c r="C52" s="4">
        <v>2518193832</v>
      </c>
      <c r="D52" s="4"/>
      <c r="E52" s="4">
        <v>2507840605</v>
      </c>
      <c r="F52" s="4"/>
      <c r="G52" s="4"/>
      <c r="H52" s="2">
        <f>((E52-C52)/C52)*100</f>
        <v>-0.41113701687440235</v>
      </c>
      <c r="I52" s="2"/>
      <c r="J52" s="4"/>
      <c r="K52" s="5">
        <v>8064791</v>
      </c>
      <c r="L52" s="6"/>
      <c r="M52" s="7"/>
      <c r="N52" s="2">
        <f>((E52-K52)-C52)/C52*100</f>
        <v>-0.73139794744759745</v>
      </c>
      <c r="O52" s="7"/>
      <c r="P52" s="6"/>
      <c r="Q52" s="5">
        <v>23426440</v>
      </c>
      <c r="R52" s="6"/>
      <c r="S52" s="17"/>
      <c r="T52" s="17"/>
      <c r="U52" s="20"/>
      <c r="X52" s="21"/>
      <c r="Y52" s="22"/>
      <c r="Z52" s="23"/>
      <c r="AA52" s="24"/>
    </row>
    <row r="53" spans="1:27" s="25" customFormat="1">
      <c r="A53" s="7" t="s">
        <v>2</v>
      </c>
      <c r="B53" s="7"/>
      <c r="C53" s="4">
        <v>13873290462</v>
      </c>
      <c r="D53" s="4"/>
      <c r="E53" s="4">
        <v>13403555926</v>
      </c>
      <c r="F53" s="4"/>
      <c r="G53" s="4"/>
      <c r="H53" s="2">
        <f>((E53-C53)/C53)*100</f>
        <v>-3.3858913088184712</v>
      </c>
      <c r="I53" s="2"/>
      <c r="J53" s="4"/>
      <c r="K53" s="5">
        <v>118344130</v>
      </c>
      <c r="L53" s="6"/>
      <c r="M53" s="7"/>
      <c r="N53" s="2">
        <f>((E53-K53)-C53)/C53*100</f>
        <v>-4.2389270779761468</v>
      </c>
      <c r="O53" s="7"/>
      <c r="P53" s="6"/>
      <c r="Q53" s="5">
        <v>132453937</v>
      </c>
      <c r="R53" s="6"/>
      <c r="S53" s="17"/>
      <c r="T53" s="17"/>
      <c r="U53" s="20"/>
      <c r="X53" s="21"/>
      <c r="Y53" s="22"/>
      <c r="Z53" s="23"/>
      <c r="AA53" s="24"/>
    </row>
    <row r="54" spans="1:27" s="25" customFormat="1" ht="6" customHeight="1">
      <c r="A54" s="7"/>
      <c r="B54" s="7"/>
      <c r="C54" s="4"/>
      <c r="D54" s="4"/>
      <c r="E54" s="4"/>
      <c r="F54" s="27"/>
      <c r="G54" s="4"/>
      <c r="H54" s="2"/>
      <c r="I54" s="2"/>
      <c r="J54" s="4"/>
      <c r="K54" s="5"/>
      <c r="L54" s="6"/>
      <c r="M54" s="7"/>
      <c r="N54" s="2"/>
      <c r="O54" s="7"/>
      <c r="P54" s="6"/>
      <c r="Q54" s="5"/>
      <c r="R54" s="6"/>
      <c r="S54" s="17"/>
      <c r="T54" s="17"/>
      <c r="U54" s="15"/>
      <c r="V54" s="6"/>
      <c r="W54" s="6"/>
      <c r="X54" s="21"/>
      <c r="Y54" s="22"/>
      <c r="Z54" s="23"/>
      <c r="AA54" s="24"/>
    </row>
    <row r="55" spans="1:27" s="25" customFormat="1">
      <c r="A55" s="7" t="s">
        <v>1</v>
      </c>
      <c r="B55" s="7"/>
      <c r="C55" s="3">
        <v>780116556730</v>
      </c>
      <c r="D55" s="12"/>
      <c r="E55" s="3">
        <v>747277392378</v>
      </c>
      <c r="F55" s="13"/>
      <c r="G55" s="12"/>
      <c r="H55" s="2">
        <f>((E55-C55)/C55)*100</f>
        <v>-4.2095202401101846</v>
      </c>
      <c r="I55" s="2" t="s">
        <v>0</v>
      </c>
      <c r="J55" s="12"/>
      <c r="K55" s="3">
        <f>SUM(K8:K53)</f>
        <v>7206635738</v>
      </c>
      <c r="L55" s="6"/>
      <c r="M55" s="7"/>
      <c r="N55" s="2">
        <f>((E55-K55)-C55)/C55*100</f>
        <v>-5.1333098553707446</v>
      </c>
      <c r="O55" s="7" t="s">
        <v>0</v>
      </c>
      <c r="P55" s="6"/>
      <c r="Q55" s="5">
        <f>SUM(Q8:Q53)</f>
        <v>10896488680</v>
      </c>
      <c r="R55" s="6"/>
      <c r="S55" s="17"/>
      <c r="T55" s="17"/>
      <c r="U55" s="20"/>
      <c r="X55" s="21"/>
      <c r="Y55" s="22"/>
      <c r="Z55" s="23"/>
      <c r="AA55" s="24"/>
    </row>
    <row r="56" spans="1:27" s="29" customForma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6"/>
      <c r="Q56" s="28"/>
      <c r="S56" s="30"/>
      <c r="T56" s="30"/>
    </row>
    <row r="57" spans="1:27" s="29" customForma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6"/>
      <c r="Q57" s="28"/>
      <c r="S57" s="30"/>
      <c r="T57" s="30"/>
    </row>
    <row r="58" spans="1:27">
      <c r="A58" s="7" t="s">
        <v>43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27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27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</sheetData>
  <mergeCells count="12">
    <mergeCell ref="N6:O6"/>
    <mergeCell ref="N4:O4"/>
    <mergeCell ref="N5:O5"/>
    <mergeCell ref="H6:I6"/>
    <mergeCell ref="H5:I5"/>
    <mergeCell ref="H4:I4"/>
    <mergeCell ref="A1:O1"/>
    <mergeCell ref="A2:O2"/>
    <mergeCell ref="A3:O3"/>
    <mergeCell ref="K4:L4"/>
    <mergeCell ref="K5:L5"/>
    <mergeCell ref="C5:F5"/>
  </mergeCells>
  <phoneticPr fontId="0" type="noConversion"/>
  <pageMargins left="0.75" right="0.75" top="0.4" bottom="0.4" header="0.5" footer="0.25"/>
  <pageSetup orientation="portrait" r:id="rId1"/>
  <headerFooter alignWithMargins="0">
    <oddFooter>&amp;C&amp;"Times New Roman,Regular"31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17</vt:lpstr>
      <vt:lpstr>'Table 17'!Print_Area</vt:lpstr>
    </vt:vector>
  </TitlesOfParts>
  <Company>State of Washington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twcrs140</cp:lastModifiedBy>
  <cp:lastPrinted>2012-05-16T16:41:26Z</cp:lastPrinted>
  <dcterms:created xsi:type="dcterms:W3CDTF">2001-04-03T20:17:17Z</dcterms:created>
  <dcterms:modified xsi:type="dcterms:W3CDTF">2012-06-18T21:52:50Z</dcterms:modified>
</cp:coreProperties>
</file>