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192" windowHeight="8880"/>
  </bookViews>
  <sheets>
    <sheet name="Table 5" sheetId="1" r:id="rId1"/>
  </sheets>
  <externalReferences>
    <externalReference r:id="rId2"/>
  </externalReferences>
  <definedNames>
    <definedName name="_xlnm.Print_Area" localSheetId="0">'Table 5'!$A$1:$E$155</definedName>
  </definedNames>
  <calcPr calcId="125725"/>
</workbook>
</file>

<file path=xl/calcChain.xml><?xml version="1.0" encoding="utf-8"?>
<calcChain xmlns="http://schemas.openxmlformats.org/spreadsheetml/2006/main">
  <c r="E142" i="1"/>
  <c r="E139"/>
  <c r="E136"/>
  <c r="E133"/>
  <c r="E130"/>
  <c r="E127"/>
  <c r="E124"/>
  <c r="E120"/>
  <c r="E119"/>
  <c r="E121" s="1"/>
  <c r="E116"/>
  <c r="E113"/>
  <c r="E109"/>
  <c r="E108"/>
  <c r="E110" s="1"/>
  <c r="E105"/>
  <c r="E102"/>
  <c r="E101"/>
  <c r="E98"/>
  <c r="E94"/>
  <c r="E93"/>
  <c r="E95" s="1"/>
  <c r="E90"/>
  <c r="E86"/>
  <c r="E85"/>
  <c r="E84"/>
  <c r="E83"/>
  <c r="E87" s="1"/>
  <c r="E76"/>
  <c r="E77" s="1"/>
  <c r="E72"/>
  <c r="E71"/>
  <c r="E70"/>
  <c r="E69"/>
  <c r="E73" s="1"/>
  <c r="E65"/>
  <c r="E66" s="1"/>
  <c r="E61"/>
  <c r="E62" s="1"/>
  <c r="E58"/>
  <c r="E57"/>
  <c r="E54"/>
  <c r="E51"/>
  <c r="E48"/>
  <c r="E45"/>
  <c r="E42"/>
  <c r="E38"/>
  <c r="E37"/>
  <c r="E39" s="1"/>
  <c r="E33"/>
  <c r="E34" s="1"/>
  <c r="E29"/>
  <c r="E30" s="1"/>
  <c r="E25"/>
  <c r="E24"/>
  <c r="E23"/>
  <c r="E26" s="1"/>
  <c r="E19"/>
  <c r="E18"/>
  <c r="E17"/>
  <c r="E20" s="1"/>
  <c r="E13"/>
  <c r="E12"/>
  <c r="E11"/>
  <c r="E148" s="1"/>
  <c r="E10"/>
  <c r="E146" s="1"/>
  <c r="E151" s="1"/>
  <c r="A4"/>
  <c r="E14" l="1"/>
</calcChain>
</file>

<file path=xl/sharedStrings.xml><?xml version="1.0" encoding="utf-8"?>
<sst xmlns="http://schemas.openxmlformats.org/spreadsheetml/2006/main" count="112" uniqueCount="79">
  <si>
    <t>Table 5</t>
  </si>
  <si>
    <t>DEPARTMENT OF REVENUE COLLECTIONS</t>
  </si>
  <si>
    <t>Net State Tax Collections by Tax and Fund</t>
  </si>
  <si>
    <t>Fiscal Year</t>
  </si>
  <si>
    <t>Tax Source and Fund</t>
  </si>
  <si>
    <t>Retail Sales Tax</t>
  </si>
  <si>
    <t>General Fund</t>
  </si>
  <si>
    <t>Advanced Environmental Mitigation Account</t>
  </si>
  <si>
    <t>Multimodal Transportation Account</t>
  </si>
  <si>
    <t>Performance Audits of Government Account</t>
  </si>
  <si>
    <t>TOTAL</t>
  </si>
  <si>
    <t>Use Tax</t>
  </si>
  <si>
    <t>Business and Occupation Tax</t>
  </si>
  <si>
    <t>Problem Gambling Account</t>
  </si>
  <si>
    <t>Forest &amp; Fish Support Account</t>
  </si>
  <si>
    <t>Public Utility Tax</t>
  </si>
  <si>
    <t>Cigarette Tax</t>
  </si>
  <si>
    <t>Liquor Sales Tax</t>
  </si>
  <si>
    <t>Liquor Excise Tax Account</t>
  </si>
  <si>
    <t>Penalties and Interest</t>
  </si>
  <si>
    <t>General Fund - TOTAL</t>
  </si>
  <si>
    <t>State Property Tax Levy</t>
  </si>
  <si>
    <t>PUD Privilege Tax (incl. distributions to local govt.)</t>
  </si>
  <si>
    <t>Timber Excise Tax (ex. distributions to local govt.)</t>
  </si>
  <si>
    <t>Leasehold Excise Tax (ex. distributions to local govt.)</t>
  </si>
  <si>
    <t>Estate Tax</t>
  </si>
  <si>
    <t>Previous tax, General Fund - TOTAL</t>
  </si>
  <si>
    <t>New tax, Education Legacy Account - TOTAL</t>
  </si>
  <si>
    <t>Tobacco Products Tax</t>
  </si>
  <si>
    <t>Liquor Liter Tax</t>
  </si>
  <si>
    <t>Food Fish/Shellfish Tax</t>
  </si>
  <si>
    <t>State Wildlife Account</t>
  </si>
  <si>
    <t>Sea Cucumber Dive Fishery Account</t>
  </si>
  <si>
    <t>Sea Urchin Dive Fishery Account</t>
  </si>
  <si>
    <t>Carbonated Beverage Syrup Tax</t>
  </si>
  <si>
    <t>Carbonated Beverage Tax (2 cents/12 oz)</t>
  </si>
  <si>
    <t>General Fund (imposed for five months in 2011)</t>
  </si>
  <si>
    <t>Real Estate Excise Tax</t>
  </si>
  <si>
    <t>Public Works Assistance Account</t>
  </si>
  <si>
    <t>Washington Housing Trust Account</t>
  </si>
  <si>
    <t>City/County Assistance</t>
  </si>
  <si>
    <t>Litter Tax</t>
  </si>
  <si>
    <t>Litter Control Account - TOTAL</t>
  </si>
  <si>
    <t>State Convention Center Tax*</t>
  </si>
  <si>
    <t>State Convention &amp; Trade Center Account</t>
  </si>
  <si>
    <t>State Convention &amp; Trade Center - Operations Acct.</t>
  </si>
  <si>
    <t>Local Convention Center Tax (levied by Seattle; receipts go to state)*</t>
  </si>
  <si>
    <t>State Convention &amp; Trade Center Account - TOTAL</t>
  </si>
  <si>
    <t>Solid Waste Collection Tax</t>
  </si>
  <si>
    <t>Public Works Assistance Acct.</t>
  </si>
  <si>
    <t>Wood Stove Fee</t>
  </si>
  <si>
    <t>Wood Stove Education &amp; Enforcement Acct. - TOTAL</t>
  </si>
  <si>
    <t>Hazardous Substance Tax - State Tax</t>
  </si>
  <si>
    <t>State Toxics Control Account</t>
  </si>
  <si>
    <t>Local Toxics Control Account</t>
  </si>
  <si>
    <t>Petroleum Products Tax (tax reactivated 7/1/2009)</t>
  </si>
  <si>
    <t>Pollution Liability Insurance Trust Acct. - TOTAL</t>
  </si>
  <si>
    <t>Brokered Natural Gas Use Tax</t>
  </si>
  <si>
    <t>Oil Spill Tax</t>
  </si>
  <si>
    <t>Oil Spill Response Account</t>
  </si>
  <si>
    <t>Oil Spill Prevention (Admin.) Account</t>
  </si>
  <si>
    <t>ICF (Intermediate Care Facilities) Tax</t>
  </si>
  <si>
    <t>State Rental Car Tax</t>
  </si>
  <si>
    <t>Multimodal Transportation Account - TOTAL</t>
  </si>
  <si>
    <t>Enhanced 911 Telephone Tax</t>
  </si>
  <si>
    <t>Enhanced 911 Account - TOTAL</t>
  </si>
  <si>
    <t>Telephone Line Tax (WTAP)</t>
  </si>
  <si>
    <t>Telephone Assistance Account - TOTAL</t>
  </si>
  <si>
    <t>Telephone Line Tax (TRS)</t>
  </si>
  <si>
    <t>Telecommunications Relay Service Account - TOTAL</t>
  </si>
  <si>
    <t>Replacement Vehicle Tire Fee</t>
  </si>
  <si>
    <t>Waste Tire Removal Account - TOTAL</t>
  </si>
  <si>
    <t>Tribal Cigarette Taxes</t>
  </si>
  <si>
    <t>General Fund - Puyallup Tribe - TOTAL</t>
  </si>
  <si>
    <t>SUBTOTAL  -  General Fund Taxes</t>
  </si>
  <si>
    <t>SUBTOTAL  -  All Other Taxes</t>
  </si>
  <si>
    <t>GRAND TOTAL - Dept. of Revenue State Tax Collections</t>
  </si>
  <si>
    <t>NOTE:  A zero entry indicates that the tax was not levied that year or the receipts rounded to   &lt; $1,000.</t>
  </si>
  <si>
    <t>*State tax until November 30, 2010 when it was transferred to local PFD.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</si>
</sst>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4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3" fontId="2" fillId="0" borderId="0" xfId="0" applyNumberFormat="1" applyFont="1"/>
    <xf numFmtId="44" fontId="2" fillId="0" borderId="0" xfId="1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42" fontId="2" fillId="0" borderId="0" xfId="0" applyNumberFormat="1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quotePrefix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Table%205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5 - Raw Data"/>
      <sheetName val="Table 5"/>
    </sheetNames>
    <sheetDataSet>
      <sheetData sheetId="0">
        <row r="4">
          <cell r="C4">
            <v>6745499887.3000002</v>
          </cell>
        </row>
        <row r="6">
          <cell r="C6">
            <v>42315.289999999994</v>
          </cell>
        </row>
        <row r="7">
          <cell r="C7">
            <v>24929541.240000002</v>
          </cell>
        </row>
        <row r="9">
          <cell r="C9">
            <v>9837616.3199999984</v>
          </cell>
        </row>
        <row r="13">
          <cell r="C13">
            <v>480426412.69000006</v>
          </cell>
        </row>
        <row r="15">
          <cell r="C15">
            <v>5100137.79</v>
          </cell>
        </row>
        <row r="16">
          <cell r="C16">
            <v>778172.38</v>
          </cell>
        </row>
        <row r="20">
          <cell r="C20">
            <v>3125959894.4400001</v>
          </cell>
        </row>
        <row r="21">
          <cell r="C21">
            <v>407030.67999999993</v>
          </cell>
        </row>
        <row r="22">
          <cell r="C22">
            <v>4386208.9399999995</v>
          </cell>
        </row>
        <row r="26">
          <cell r="C26">
            <v>377244580.5</v>
          </cell>
        </row>
        <row r="31">
          <cell r="C31">
            <v>424815437.06999999</v>
          </cell>
        </row>
        <row r="39">
          <cell r="C39">
            <v>81755113.460000008</v>
          </cell>
        </row>
        <row r="40">
          <cell r="C40">
            <v>26709756.98</v>
          </cell>
        </row>
        <row r="44">
          <cell r="C44">
            <v>113481309.18000001</v>
          </cell>
        </row>
        <row r="47">
          <cell r="C47">
            <v>1898426850.9299998</v>
          </cell>
        </row>
        <row r="50">
          <cell r="C50">
            <v>44814997.689999998</v>
          </cell>
        </row>
        <row r="53">
          <cell r="C53">
            <v>3491675.8</v>
          </cell>
        </row>
        <row r="56">
          <cell r="C56">
            <v>27076522.539999999</v>
          </cell>
        </row>
        <row r="60">
          <cell r="C60">
            <v>652236.82000000007</v>
          </cell>
        </row>
        <row r="61">
          <cell r="C61">
            <v>114175925.28999999</v>
          </cell>
        </row>
        <row r="64">
          <cell r="C64">
            <v>46569195</v>
          </cell>
        </row>
        <row r="70">
          <cell r="C70">
            <v>133250024.96000001</v>
          </cell>
        </row>
        <row r="76">
          <cell r="C76">
            <v>786890.32999999984</v>
          </cell>
        </row>
        <row r="77">
          <cell r="C77">
            <v>1659.9500000000003</v>
          </cell>
        </row>
        <row r="78">
          <cell r="C78">
            <v>35521.929999999993</v>
          </cell>
        </row>
        <row r="79">
          <cell r="C79">
            <v>-13619.08</v>
          </cell>
        </row>
        <row r="83">
          <cell r="C83">
            <v>2854904</v>
          </cell>
        </row>
        <row r="91">
          <cell r="C91">
            <v>399076350.87</v>
          </cell>
        </row>
        <row r="92">
          <cell r="C92">
            <v>3149.0099999999998</v>
          </cell>
        </row>
        <row r="93">
          <cell r="C93">
            <v>565596.61</v>
          </cell>
        </row>
        <row r="94">
          <cell r="C94">
            <v>22714598.02</v>
          </cell>
        </row>
        <row r="98">
          <cell r="C98">
            <v>9433641.6500000004</v>
          </cell>
        </row>
        <row r="101">
          <cell r="C101">
            <v>0</v>
          </cell>
        </row>
        <row r="102">
          <cell r="C102">
            <v>0</v>
          </cell>
        </row>
        <row r="105">
          <cell r="C105">
            <v>0</v>
          </cell>
        </row>
        <row r="109">
          <cell r="C109">
            <v>34280720.580000006</v>
          </cell>
        </row>
        <row r="110">
          <cell r="C110">
            <v>177863.26999999583</v>
          </cell>
        </row>
        <row r="112">
          <cell r="C112">
            <v>222090</v>
          </cell>
        </row>
        <row r="116">
          <cell r="C116">
            <v>93724132.36999999</v>
          </cell>
        </row>
        <row r="117">
          <cell r="C117">
            <v>103880205.69</v>
          </cell>
        </row>
        <row r="121">
          <cell r="C121">
            <v>216866</v>
          </cell>
        </row>
        <row r="124">
          <cell r="C124">
            <v>23799769.109999996</v>
          </cell>
        </row>
        <row r="127">
          <cell r="C127">
            <v>0</v>
          </cell>
        </row>
        <row r="128">
          <cell r="C128">
            <v>3570641.9800000004</v>
          </cell>
        </row>
        <row r="132">
          <cell r="C132">
            <v>7858057.4600000009</v>
          </cell>
        </row>
        <row r="135">
          <cell r="C135">
            <v>23672091.890000001</v>
          </cell>
        </row>
        <row r="138">
          <cell r="C138">
            <v>23850006.280000001</v>
          </cell>
        </row>
        <row r="141">
          <cell r="C141">
            <v>2581255.88</v>
          </cell>
        </row>
        <row r="144">
          <cell r="C144">
            <v>5442602.5199999996</v>
          </cell>
        </row>
        <row r="147">
          <cell r="C147">
            <v>3637984.0999999996</v>
          </cell>
        </row>
        <row r="150">
          <cell r="C150">
            <v>7624251.9199999999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6"/>
  <sheetViews>
    <sheetView tabSelected="1" zoomScaleNormal="100" workbookViewId="0">
      <selection sqref="A1:E1"/>
    </sheetView>
  </sheetViews>
  <sheetFormatPr defaultColWidth="9.109375" defaultRowHeight="13.8"/>
  <cols>
    <col min="1" max="1" width="3.5546875" style="1" customWidth="1"/>
    <col min="2" max="2" width="42.88671875" style="1" customWidth="1"/>
    <col min="3" max="3" width="14.33203125" style="1" customWidth="1"/>
    <col min="4" max="4" width="8.6640625" style="1" customWidth="1"/>
    <col min="5" max="5" width="14.33203125" style="1" customWidth="1"/>
    <col min="6" max="6" width="11.88671875" style="1" customWidth="1"/>
    <col min="7" max="16384" width="9.109375" style="1"/>
  </cols>
  <sheetData>
    <row r="1" spans="1:9" ht="15.75" customHeight="1">
      <c r="A1" s="15" t="s">
        <v>0</v>
      </c>
      <c r="B1" s="15"/>
      <c r="C1" s="15"/>
      <c r="D1" s="15"/>
      <c r="E1" s="15"/>
    </row>
    <row r="2" spans="1:9" ht="17.25" customHeight="1">
      <c r="A2" s="16" t="s">
        <v>1</v>
      </c>
      <c r="B2" s="16"/>
      <c r="C2" s="16"/>
      <c r="D2" s="16"/>
      <c r="E2" s="16"/>
    </row>
    <row r="3" spans="1:9" ht="15.75" customHeight="1">
      <c r="A3" s="17" t="s">
        <v>2</v>
      </c>
      <c r="B3" s="17"/>
      <c r="C3" s="17"/>
      <c r="D3" s="17"/>
      <c r="E3" s="17"/>
    </row>
    <row r="4" spans="1:9" ht="15.75" customHeight="1">
      <c r="A4" s="18" t="str">
        <f>"Fiscal Years " &amp;C6&amp; " and " &amp;E6&amp;" ($000)"</f>
        <v>Fiscal Years 2011 and 2012 ($000)</v>
      </c>
      <c r="B4" s="18"/>
      <c r="C4" s="18"/>
      <c r="D4" s="18"/>
      <c r="E4" s="18"/>
      <c r="F4" s="2"/>
      <c r="G4" s="2"/>
      <c r="H4" s="2"/>
      <c r="I4" s="2"/>
    </row>
    <row r="5" spans="1:9">
      <c r="C5" s="3" t="s">
        <v>3</v>
      </c>
      <c r="E5" s="3" t="s">
        <v>3</v>
      </c>
    </row>
    <row r="6" spans="1:9">
      <c r="A6" s="4"/>
      <c r="B6" s="4"/>
      <c r="C6" s="5">
        <v>2011</v>
      </c>
      <c r="D6" s="4"/>
      <c r="E6" s="5">
        <v>2012</v>
      </c>
    </row>
    <row r="7" spans="1:9">
      <c r="A7" s="1" t="s">
        <v>4</v>
      </c>
    </row>
    <row r="8" spans="1:9" ht="11.25" customHeight="1"/>
    <row r="9" spans="1:9">
      <c r="A9" s="1" t="s">
        <v>5</v>
      </c>
      <c r="C9" s="6"/>
      <c r="D9" s="7"/>
      <c r="E9" s="6"/>
      <c r="H9" s="6"/>
      <c r="I9" s="6"/>
    </row>
    <row r="10" spans="1:9">
      <c r="B10" s="1" t="s">
        <v>6</v>
      </c>
      <c r="C10" s="8">
        <v>6619575</v>
      </c>
      <c r="D10" s="9"/>
      <c r="E10" s="8">
        <f>'[1]Table 5 - Raw Data'!C4/1000</f>
        <v>6745499.8873000005</v>
      </c>
      <c r="H10" s="6"/>
      <c r="I10" s="6"/>
    </row>
    <row r="11" spans="1:9">
      <c r="B11" s="1" t="s">
        <v>7</v>
      </c>
      <c r="C11" s="6">
        <v>35</v>
      </c>
      <c r="D11" s="6"/>
      <c r="E11" s="6">
        <f>'[1]Table 5 - Raw Data'!C6/1000</f>
        <v>42.31528999999999</v>
      </c>
      <c r="H11" s="6"/>
      <c r="I11" s="6"/>
    </row>
    <row r="12" spans="1:9">
      <c r="B12" s="1" t="s">
        <v>8</v>
      </c>
      <c r="C12" s="6">
        <v>22896</v>
      </c>
      <c r="D12" s="6"/>
      <c r="E12" s="6">
        <f>'[1]Table 5 - Raw Data'!C7/1000</f>
        <v>24929.541240000002</v>
      </c>
      <c r="H12" s="6"/>
      <c r="I12" s="6"/>
    </row>
    <row r="13" spans="1:9">
      <c r="B13" s="1" t="s">
        <v>9</v>
      </c>
      <c r="C13" s="6">
        <v>11598</v>
      </c>
      <c r="D13" s="6"/>
      <c r="E13" s="6">
        <f>'[1]Table 5 - Raw Data'!C9/1000</f>
        <v>9837.6163199999992</v>
      </c>
      <c r="H13" s="6"/>
      <c r="I13" s="6"/>
    </row>
    <row r="14" spans="1:9">
      <c r="B14" s="1" t="s">
        <v>10</v>
      </c>
      <c r="C14" s="6">
        <v>6654104</v>
      </c>
      <c r="D14" s="6"/>
      <c r="E14" s="6">
        <f>SUM(E10:E13)</f>
        <v>6780309.360150001</v>
      </c>
      <c r="H14" s="6"/>
      <c r="I14" s="6"/>
    </row>
    <row r="15" spans="1:9" ht="10.5" customHeight="1">
      <c r="C15" s="6"/>
      <c r="D15" s="6"/>
      <c r="E15" s="6"/>
      <c r="H15" s="6"/>
      <c r="I15" s="6"/>
    </row>
    <row r="16" spans="1:9">
      <c r="A16" s="1" t="s">
        <v>11</v>
      </c>
      <c r="C16" s="6"/>
      <c r="D16" s="6"/>
      <c r="E16" s="6"/>
      <c r="H16" s="6"/>
      <c r="I16" s="6"/>
    </row>
    <row r="17" spans="1:9">
      <c r="B17" s="1" t="s">
        <v>6</v>
      </c>
      <c r="C17" s="6">
        <v>534121</v>
      </c>
      <c r="D17" s="6"/>
      <c r="E17" s="6">
        <f>'[1]Table 5 - Raw Data'!C13/1000</f>
        <v>480426.41269000008</v>
      </c>
      <c r="H17" s="6"/>
      <c r="I17" s="6"/>
    </row>
    <row r="18" spans="1:9">
      <c r="B18" s="1" t="s">
        <v>8</v>
      </c>
      <c r="C18" s="6">
        <v>4900</v>
      </c>
      <c r="D18" s="6"/>
      <c r="E18" s="6">
        <f>'[1]Table 5 - Raw Data'!C15/1000</f>
        <v>5100.1377899999998</v>
      </c>
      <c r="H18" s="6"/>
      <c r="I18" s="6"/>
    </row>
    <row r="19" spans="1:9">
      <c r="B19" s="1" t="s">
        <v>9</v>
      </c>
      <c r="C19" s="6">
        <v>890</v>
      </c>
      <c r="D19" s="6"/>
      <c r="E19" s="6">
        <f>'[1]Table 5 - Raw Data'!C16/1000</f>
        <v>778.17237999999998</v>
      </c>
      <c r="H19" s="6"/>
      <c r="I19" s="6"/>
    </row>
    <row r="20" spans="1:9">
      <c r="B20" s="1" t="s">
        <v>10</v>
      </c>
      <c r="C20" s="6">
        <v>539911</v>
      </c>
      <c r="D20" s="6"/>
      <c r="E20" s="6">
        <f>SUM(E17:E19)</f>
        <v>486304.7228600001</v>
      </c>
      <c r="H20" s="6"/>
      <c r="I20" s="6"/>
    </row>
    <row r="21" spans="1:9" ht="9.75" customHeight="1">
      <c r="C21" s="6"/>
      <c r="D21" s="6"/>
      <c r="E21" s="6"/>
      <c r="H21" s="6"/>
      <c r="I21" s="6"/>
    </row>
    <row r="22" spans="1:9">
      <c r="A22" s="1" t="s">
        <v>12</v>
      </c>
      <c r="C22" s="6"/>
      <c r="D22" s="6"/>
      <c r="E22" s="6"/>
    </row>
    <row r="23" spans="1:9">
      <c r="B23" s="1" t="s">
        <v>6</v>
      </c>
      <c r="C23" s="6">
        <v>3009932</v>
      </c>
      <c r="D23" s="6"/>
      <c r="E23" s="6">
        <f>'[1]Table 5 - Raw Data'!C20/1000</f>
        <v>3125959.8944399999</v>
      </c>
    </row>
    <row r="24" spans="1:9">
      <c r="B24" s="1" t="s">
        <v>13</v>
      </c>
      <c r="C24" s="6">
        <v>459</v>
      </c>
      <c r="D24" s="6"/>
      <c r="E24" s="6">
        <f>'[1]Table 5 - Raw Data'!C21/1000</f>
        <v>407.03067999999996</v>
      </c>
    </row>
    <row r="25" spans="1:9">
      <c r="B25" s="1" t="s">
        <v>14</v>
      </c>
      <c r="C25" s="6">
        <v>3982</v>
      </c>
      <c r="D25" s="6"/>
      <c r="E25" s="6">
        <f>'[1]Table 5 - Raw Data'!C22/1000</f>
        <v>4386.2089399999995</v>
      </c>
    </row>
    <row r="26" spans="1:9">
      <c r="B26" s="1" t="s">
        <v>10</v>
      </c>
      <c r="C26" s="6">
        <v>3014373</v>
      </c>
      <c r="D26" s="6"/>
      <c r="E26" s="6">
        <f>SUM(E23:E25)</f>
        <v>3130753.1340599996</v>
      </c>
    </row>
    <row r="27" spans="1:9" ht="10.5" customHeight="1">
      <c r="C27" s="6"/>
      <c r="D27" s="6"/>
      <c r="E27" s="6"/>
    </row>
    <row r="28" spans="1:9">
      <c r="A28" s="1" t="s">
        <v>15</v>
      </c>
      <c r="C28" s="6"/>
      <c r="D28" s="6"/>
      <c r="E28" s="6"/>
    </row>
    <row r="29" spans="1:9">
      <c r="B29" s="1" t="s">
        <v>6</v>
      </c>
      <c r="C29" s="6">
        <v>400380</v>
      </c>
      <c r="D29" s="6"/>
      <c r="E29" s="6">
        <f>'[1]Table 5 - Raw Data'!C26/1000</f>
        <v>377244.58049999998</v>
      </c>
    </row>
    <row r="30" spans="1:9">
      <c r="B30" s="1" t="s">
        <v>10</v>
      </c>
      <c r="C30" s="6">
        <v>400380</v>
      </c>
      <c r="D30" s="6"/>
      <c r="E30" s="6">
        <f>SUM(E29:E29)</f>
        <v>377244.58049999998</v>
      </c>
    </row>
    <row r="31" spans="1:9" ht="10.5" customHeight="1">
      <c r="C31" s="6"/>
      <c r="D31" s="6"/>
      <c r="E31" s="6"/>
    </row>
    <row r="32" spans="1:9">
      <c r="A32" s="1" t="s">
        <v>16</v>
      </c>
      <c r="C32" s="6"/>
      <c r="D32" s="6"/>
      <c r="E32" s="6"/>
    </row>
    <row r="33" spans="1:5">
      <c r="B33" s="1" t="s">
        <v>6</v>
      </c>
      <c r="C33" s="6">
        <v>432823</v>
      </c>
      <c r="D33" s="6"/>
      <c r="E33" s="6">
        <f>'[1]Table 5 - Raw Data'!C31/1000</f>
        <v>424815.43706999999</v>
      </c>
    </row>
    <row r="34" spans="1:5">
      <c r="B34" s="1" t="s">
        <v>10</v>
      </c>
      <c r="C34" s="6">
        <v>432823</v>
      </c>
      <c r="D34" s="6"/>
      <c r="E34" s="6">
        <f>SUM(E33:E33)</f>
        <v>424815.43706999999</v>
      </c>
    </row>
    <row r="35" spans="1:5" ht="10.5" customHeight="1">
      <c r="C35" s="6"/>
      <c r="D35" s="6"/>
      <c r="E35" s="6"/>
    </row>
    <row r="36" spans="1:5">
      <c r="A36" s="1" t="s">
        <v>17</v>
      </c>
      <c r="C36" s="6"/>
      <c r="D36" s="6"/>
      <c r="E36" s="6"/>
    </row>
    <row r="37" spans="1:5">
      <c r="B37" s="1" t="s">
        <v>6</v>
      </c>
      <c r="C37" s="6">
        <v>76007</v>
      </c>
      <c r="D37" s="6"/>
      <c r="E37" s="6">
        <f>'[1]Table 5 - Raw Data'!C39/1000</f>
        <v>81755.113460000008</v>
      </c>
    </row>
    <row r="38" spans="1:5">
      <c r="B38" s="1" t="s">
        <v>18</v>
      </c>
      <c r="C38" s="6">
        <v>26151</v>
      </c>
      <c r="D38" s="6"/>
      <c r="E38" s="6">
        <f>'[1]Table 5 - Raw Data'!C40/1000</f>
        <v>26709.756980000002</v>
      </c>
    </row>
    <row r="39" spans="1:5">
      <c r="B39" s="1" t="s">
        <v>10</v>
      </c>
      <c r="C39" s="6">
        <v>102158</v>
      </c>
      <c r="D39" s="6"/>
      <c r="E39" s="6">
        <f>SUM(E37:E38)</f>
        <v>108464.87044000001</v>
      </c>
    </row>
    <row r="40" spans="1:5" ht="10.5" customHeight="1">
      <c r="C40" s="6"/>
      <c r="D40" s="6"/>
      <c r="E40" s="6"/>
    </row>
    <row r="41" spans="1:5">
      <c r="A41" s="1" t="s">
        <v>19</v>
      </c>
      <c r="C41" s="6"/>
      <c r="D41" s="6"/>
      <c r="E41" s="6"/>
    </row>
    <row r="42" spans="1:5">
      <c r="B42" s="1" t="s">
        <v>20</v>
      </c>
      <c r="C42" s="6">
        <v>151294</v>
      </c>
      <c r="D42" s="6"/>
      <c r="E42" s="6">
        <f>'[1]Table 5 - Raw Data'!C44/1000</f>
        <v>113481.30918000001</v>
      </c>
    </row>
    <row r="43" spans="1:5">
      <c r="C43" s="6"/>
      <c r="D43" s="6"/>
      <c r="E43" s="6"/>
    </row>
    <row r="44" spans="1:5">
      <c r="A44" s="1" t="s">
        <v>21</v>
      </c>
      <c r="D44" s="6"/>
      <c r="E44" s="6"/>
    </row>
    <row r="45" spans="1:5">
      <c r="B45" s="1" t="s">
        <v>20</v>
      </c>
      <c r="C45" s="6">
        <v>1857334</v>
      </c>
      <c r="D45" s="6"/>
      <c r="E45" s="6">
        <f>'[1]Table 5 - Raw Data'!C47/1000</f>
        <v>1898426.8509299997</v>
      </c>
    </row>
    <row r="46" spans="1:5">
      <c r="C46" s="6"/>
      <c r="D46" s="6"/>
      <c r="E46" s="6"/>
    </row>
    <row r="47" spans="1:5">
      <c r="A47" s="1" t="s">
        <v>22</v>
      </c>
      <c r="C47" s="6"/>
      <c r="D47" s="6"/>
      <c r="E47" s="6"/>
    </row>
    <row r="48" spans="1:5">
      <c r="B48" s="1" t="s">
        <v>20</v>
      </c>
      <c r="C48" s="6">
        <v>39710</v>
      </c>
      <c r="D48" s="6"/>
      <c r="E48" s="6">
        <f>'[1]Table 5 - Raw Data'!C50/1000</f>
        <v>44814.997689999997</v>
      </c>
    </row>
    <row r="49" spans="1:5">
      <c r="C49" s="6"/>
      <c r="D49" s="6"/>
      <c r="E49" s="6"/>
    </row>
    <row r="50" spans="1:5">
      <c r="A50" s="1" t="s">
        <v>23</v>
      </c>
      <c r="C50" s="6"/>
      <c r="D50" s="6"/>
      <c r="E50" s="6"/>
    </row>
    <row r="51" spans="1:5">
      <c r="B51" s="1" t="s">
        <v>20</v>
      </c>
      <c r="C51" s="6">
        <v>4025</v>
      </c>
      <c r="D51" s="6"/>
      <c r="E51" s="6">
        <f>'[1]Table 5 - Raw Data'!C53/1000</f>
        <v>3491.6758</v>
      </c>
    </row>
    <row r="52" spans="1:5">
      <c r="C52" s="6"/>
      <c r="D52" s="6"/>
      <c r="E52" s="6"/>
    </row>
    <row r="53" spans="1:5">
      <c r="A53" s="1" t="s">
        <v>24</v>
      </c>
      <c r="C53" s="6"/>
      <c r="D53" s="6"/>
      <c r="E53" s="6"/>
    </row>
    <row r="54" spans="1:5">
      <c r="B54" s="1" t="s">
        <v>20</v>
      </c>
      <c r="C54" s="6">
        <v>26622</v>
      </c>
      <c r="D54" s="6"/>
      <c r="E54" s="6">
        <f>'[1]Table 5 - Raw Data'!C56/1000</f>
        <v>27076.522539999998</v>
      </c>
    </row>
    <row r="55" spans="1:5">
      <c r="C55" s="6"/>
      <c r="E55" s="6"/>
    </row>
    <row r="56" spans="1:5">
      <c r="A56" s="1" t="s">
        <v>25</v>
      </c>
      <c r="C56" s="6"/>
      <c r="D56" s="6"/>
      <c r="E56" s="6"/>
    </row>
    <row r="57" spans="1:5">
      <c r="B57" s="1" t="s">
        <v>26</v>
      </c>
      <c r="C57" s="6">
        <v>1293</v>
      </c>
      <c r="D57" s="6"/>
      <c r="E57" s="6">
        <f>'[1]Table 5 - Raw Data'!C60/1000</f>
        <v>652.23682000000008</v>
      </c>
    </row>
    <row r="58" spans="1:5">
      <c r="B58" s="1" t="s">
        <v>27</v>
      </c>
      <c r="C58" s="6">
        <v>111635</v>
      </c>
      <c r="D58" s="6"/>
      <c r="E58" s="6">
        <f>'[1]Table 5 - Raw Data'!C61/1000</f>
        <v>114175.92528999998</v>
      </c>
    </row>
    <row r="59" spans="1:5">
      <c r="C59" s="6"/>
      <c r="D59" s="6"/>
      <c r="E59" s="6"/>
    </row>
    <row r="60" spans="1:5">
      <c r="A60" s="1" t="s">
        <v>28</v>
      </c>
      <c r="D60" s="6"/>
      <c r="E60" s="6"/>
    </row>
    <row r="61" spans="1:5">
      <c r="B61" s="1" t="s">
        <v>6</v>
      </c>
      <c r="C61" s="6">
        <v>46392</v>
      </c>
      <c r="D61" s="6"/>
      <c r="E61" s="6">
        <f>'[1]Table 5 - Raw Data'!C64/1000</f>
        <v>46569.195</v>
      </c>
    </row>
    <row r="62" spans="1:5">
      <c r="B62" s="1" t="s">
        <v>10</v>
      </c>
      <c r="C62" s="6">
        <v>46392</v>
      </c>
      <c r="D62" s="6"/>
      <c r="E62" s="6">
        <f>SUM(E61:E61)</f>
        <v>46569.195</v>
      </c>
    </row>
    <row r="63" spans="1:5">
      <c r="C63" s="6"/>
      <c r="D63" s="6"/>
      <c r="E63" s="6"/>
    </row>
    <row r="64" spans="1:5">
      <c r="A64" s="1" t="s">
        <v>29</v>
      </c>
      <c r="C64" s="6"/>
      <c r="D64" s="6"/>
      <c r="E64" s="6"/>
    </row>
    <row r="65" spans="1:5">
      <c r="B65" s="1" t="s">
        <v>6</v>
      </c>
      <c r="C65" s="6">
        <v>125256</v>
      </c>
      <c r="D65" s="6"/>
      <c r="E65" s="6">
        <f>'[1]Table 5 - Raw Data'!C70/1000</f>
        <v>133250.02496000001</v>
      </c>
    </row>
    <row r="66" spans="1:5">
      <c r="B66" s="1" t="s">
        <v>10</v>
      </c>
      <c r="C66" s="6">
        <v>125256</v>
      </c>
      <c r="D66" s="6"/>
      <c r="E66" s="6">
        <f>SUM(E65:E65)</f>
        <v>133250.02496000001</v>
      </c>
    </row>
    <row r="67" spans="1:5">
      <c r="C67" s="6"/>
      <c r="D67" s="6"/>
      <c r="E67" s="6"/>
    </row>
    <row r="68" spans="1:5">
      <c r="A68" s="1" t="s">
        <v>30</v>
      </c>
      <c r="C68" s="6"/>
      <c r="D68" s="6"/>
      <c r="E68" s="6"/>
    </row>
    <row r="69" spans="1:5">
      <c r="B69" s="1" t="s">
        <v>6</v>
      </c>
      <c r="C69" s="6">
        <v>3160</v>
      </c>
      <c r="D69" s="6"/>
      <c r="E69" s="6">
        <f>'[1]Table 5 - Raw Data'!C76/1000</f>
        <v>786.89032999999984</v>
      </c>
    </row>
    <row r="70" spans="1:5">
      <c r="B70" s="1" t="s">
        <v>31</v>
      </c>
      <c r="C70" s="6">
        <v>3</v>
      </c>
      <c r="D70" s="6"/>
      <c r="E70" s="6">
        <f>'[1]Table 5 - Raw Data'!C77/1000</f>
        <v>1.6599500000000003</v>
      </c>
    </row>
    <row r="71" spans="1:5">
      <c r="B71" s="1" t="s">
        <v>32</v>
      </c>
      <c r="C71" s="6">
        <v>24</v>
      </c>
      <c r="D71" s="6"/>
      <c r="E71" s="6">
        <f>'[1]Table 5 - Raw Data'!C78/1000</f>
        <v>35.52192999999999</v>
      </c>
    </row>
    <row r="72" spans="1:5">
      <c r="B72" s="1" t="s">
        <v>33</v>
      </c>
      <c r="C72" s="6">
        <v>6</v>
      </c>
      <c r="D72" s="6"/>
      <c r="E72" s="6">
        <f>'[1]Table 5 - Raw Data'!C79/1000</f>
        <v>-13.61908</v>
      </c>
    </row>
    <row r="73" spans="1:5">
      <c r="B73" s="1" t="s">
        <v>10</v>
      </c>
      <c r="C73" s="6">
        <v>3193</v>
      </c>
      <c r="D73" s="6"/>
      <c r="E73" s="6">
        <f>SUM(E69:E72)</f>
        <v>810.45312999999976</v>
      </c>
    </row>
    <row r="74" spans="1:5">
      <c r="C74" s="6"/>
      <c r="D74" s="6"/>
      <c r="E74" s="6"/>
    </row>
    <row r="75" spans="1:5">
      <c r="A75" s="1" t="s">
        <v>34</v>
      </c>
      <c r="C75" s="6"/>
      <c r="D75" s="6"/>
      <c r="E75" s="6"/>
    </row>
    <row r="76" spans="1:5">
      <c r="B76" s="1" t="s">
        <v>6</v>
      </c>
      <c r="C76" s="6">
        <v>16041</v>
      </c>
      <c r="D76" s="6"/>
      <c r="E76" s="6">
        <f>'[1]Table 5 - Raw Data'!C83/1000</f>
        <v>2854.904</v>
      </c>
    </row>
    <row r="77" spans="1:5">
      <c r="B77" s="1" t="s">
        <v>10</v>
      </c>
      <c r="C77" s="6">
        <v>16041</v>
      </c>
      <c r="D77" s="6"/>
      <c r="E77" s="6">
        <f>SUM(E76:E76)</f>
        <v>2854.904</v>
      </c>
    </row>
    <row r="78" spans="1:5">
      <c r="C78" s="6"/>
      <c r="D78" s="6"/>
      <c r="E78" s="6"/>
    </row>
    <row r="79" spans="1:5">
      <c r="A79" s="1" t="s">
        <v>35</v>
      </c>
      <c r="C79" s="6"/>
      <c r="D79" s="6"/>
      <c r="E79" s="6"/>
    </row>
    <row r="80" spans="1:5">
      <c r="B80" s="1" t="s">
        <v>36</v>
      </c>
      <c r="C80" s="6">
        <v>12239</v>
      </c>
      <c r="D80" s="6"/>
      <c r="E80" s="6">
        <v>0</v>
      </c>
    </row>
    <row r="81" spans="1:5">
      <c r="C81" s="6"/>
      <c r="D81" s="6"/>
      <c r="E81" s="6"/>
    </row>
    <row r="82" spans="1:5">
      <c r="A82" s="1" t="s">
        <v>37</v>
      </c>
      <c r="C82" s="6"/>
      <c r="E82" s="6"/>
    </row>
    <row r="83" spans="1:5">
      <c r="B83" s="1" t="s">
        <v>6</v>
      </c>
      <c r="C83" s="6">
        <v>373025</v>
      </c>
      <c r="E83" s="6">
        <f>'[1]Table 5 - Raw Data'!C91/1000</f>
        <v>399076.35087000002</v>
      </c>
    </row>
    <row r="84" spans="1:5">
      <c r="B84" s="1" t="s">
        <v>38</v>
      </c>
      <c r="C84" s="6">
        <v>0</v>
      </c>
      <c r="E84" s="6">
        <f>'[1]Table 5 - Raw Data'!C92/1000</f>
        <v>3.1490099999999996</v>
      </c>
    </row>
    <row r="85" spans="1:5">
      <c r="B85" s="1" t="s">
        <v>39</v>
      </c>
      <c r="C85" s="6">
        <v>645</v>
      </c>
      <c r="E85" s="6">
        <f>'[1]Table 5 - Raw Data'!C93/1000</f>
        <v>565.59660999999994</v>
      </c>
    </row>
    <row r="86" spans="1:5">
      <c r="B86" s="1" t="s">
        <v>40</v>
      </c>
      <c r="C86" s="6">
        <v>6078</v>
      </c>
      <c r="E86" s="6">
        <f>'[1]Table 5 - Raw Data'!C94/1000</f>
        <v>22714.598020000001</v>
      </c>
    </row>
    <row r="87" spans="1:5">
      <c r="B87" s="1" t="s">
        <v>10</v>
      </c>
      <c r="C87" s="6">
        <v>379748</v>
      </c>
      <c r="E87" s="6">
        <f>SUM(E83:E86)</f>
        <v>422359.69451</v>
      </c>
    </row>
    <row r="88" spans="1:5">
      <c r="C88" s="6"/>
      <c r="E88" s="6"/>
    </row>
    <row r="89" spans="1:5">
      <c r="A89" s="1" t="s">
        <v>41</v>
      </c>
      <c r="C89" s="6"/>
      <c r="E89" s="6"/>
    </row>
    <row r="90" spans="1:5">
      <c r="B90" s="1" t="s">
        <v>42</v>
      </c>
      <c r="C90" s="6">
        <v>9360</v>
      </c>
      <c r="E90" s="6">
        <f>'[1]Table 5 - Raw Data'!C98/1000</f>
        <v>9433.6416499999996</v>
      </c>
    </row>
    <row r="91" spans="1:5">
      <c r="C91" s="6"/>
      <c r="E91" s="6"/>
    </row>
    <row r="92" spans="1:5">
      <c r="A92" s="1" t="s">
        <v>43</v>
      </c>
      <c r="C92" s="6"/>
      <c r="D92" s="6"/>
      <c r="E92" s="6"/>
    </row>
    <row r="93" spans="1:5">
      <c r="B93" s="1" t="s">
        <v>44</v>
      </c>
      <c r="C93" s="6">
        <v>17481</v>
      </c>
      <c r="D93" s="6"/>
      <c r="E93" s="6">
        <f>'[1]Table 5 - Raw Data'!C101/1000</f>
        <v>0</v>
      </c>
    </row>
    <row r="94" spans="1:5">
      <c r="B94" s="1" t="s">
        <v>45</v>
      </c>
      <c r="C94" s="6">
        <v>3497</v>
      </c>
      <c r="D94" s="6"/>
      <c r="E94" s="6">
        <f>'[1]Table 5 - Raw Data'!C102/1000</f>
        <v>0</v>
      </c>
    </row>
    <row r="95" spans="1:5">
      <c r="B95" s="1" t="s">
        <v>10</v>
      </c>
      <c r="C95" s="6">
        <v>20978</v>
      </c>
      <c r="D95" s="6"/>
      <c r="E95" s="6">
        <f>SUM(E93:E94)</f>
        <v>0</v>
      </c>
    </row>
    <row r="96" spans="1:5">
      <c r="C96" s="6"/>
      <c r="D96" s="6"/>
      <c r="E96" s="6"/>
    </row>
    <row r="97" spans="1:5">
      <c r="A97" s="1" t="s">
        <v>46</v>
      </c>
      <c r="C97" s="6"/>
      <c r="D97" s="6"/>
      <c r="E97" s="6"/>
    </row>
    <row r="98" spans="1:5">
      <c r="B98" s="1" t="s">
        <v>47</v>
      </c>
      <c r="C98" s="6">
        <v>4901</v>
      </c>
      <c r="D98" s="6"/>
      <c r="E98" s="6">
        <f>'[1]Table 5 - Raw Data'!C105/1000</f>
        <v>0</v>
      </c>
    </row>
    <row r="99" spans="1:5">
      <c r="C99" s="6"/>
      <c r="D99" s="6"/>
      <c r="E99" s="6"/>
    </row>
    <row r="100" spans="1:5">
      <c r="A100" s="1" t="s">
        <v>48</v>
      </c>
      <c r="C100" s="6"/>
      <c r="D100" s="6"/>
      <c r="E100" s="6"/>
    </row>
    <row r="101" spans="1:5">
      <c r="B101" s="1" t="s">
        <v>6</v>
      </c>
      <c r="C101" s="6">
        <v>33585</v>
      </c>
      <c r="D101" s="6"/>
      <c r="E101" s="6">
        <f>'[1]Table 5 - Raw Data'!C109/1000</f>
        <v>34280.720580000008</v>
      </c>
    </row>
    <row r="102" spans="1:5">
      <c r="B102" s="1" t="s">
        <v>49</v>
      </c>
      <c r="C102" s="6">
        <v>0</v>
      </c>
      <c r="D102" s="6"/>
      <c r="E102" s="6">
        <f>'[1]Table 5 - Raw Data'!C110/1000</f>
        <v>177.86326999999582</v>
      </c>
    </row>
    <row r="103" spans="1:5">
      <c r="C103" s="6"/>
      <c r="D103" s="6"/>
      <c r="E103" s="6"/>
    </row>
    <row r="104" spans="1:5">
      <c r="A104" s="1" t="s">
        <v>50</v>
      </c>
      <c r="C104" s="6"/>
      <c r="E104" s="6"/>
    </row>
    <row r="105" spans="1:5">
      <c r="B105" s="1" t="s">
        <v>51</v>
      </c>
      <c r="C105" s="6">
        <v>258</v>
      </c>
      <c r="E105" s="6">
        <f>'[1]Table 5 - Raw Data'!C112/1000</f>
        <v>222.09</v>
      </c>
    </row>
    <row r="106" spans="1:5">
      <c r="C106" s="6"/>
      <c r="E106" s="6"/>
    </row>
    <row r="107" spans="1:5">
      <c r="A107" s="1" t="s">
        <v>52</v>
      </c>
      <c r="C107" s="6"/>
      <c r="D107" s="6"/>
      <c r="E107" s="6"/>
    </row>
    <row r="108" spans="1:5">
      <c r="B108" s="1" t="s">
        <v>53</v>
      </c>
      <c r="C108" s="6">
        <v>82489</v>
      </c>
      <c r="D108" s="6"/>
      <c r="E108" s="6">
        <f>'[1]Table 5 - Raw Data'!C116/1000</f>
        <v>93724.132369999992</v>
      </c>
    </row>
    <row r="109" spans="1:5">
      <c r="B109" s="1" t="s">
        <v>54</v>
      </c>
      <c r="C109" s="6">
        <v>93011</v>
      </c>
      <c r="D109" s="6"/>
      <c r="E109" s="6">
        <f>'[1]Table 5 - Raw Data'!C117/1000</f>
        <v>103880.20569</v>
      </c>
    </row>
    <row r="110" spans="1:5">
      <c r="B110" s="1" t="s">
        <v>10</v>
      </c>
      <c r="C110" s="6">
        <v>175500</v>
      </c>
      <c r="D110" s="6"/>
      <c r="E110" s="6">
        <f>SUM(E108:E109)</f>
        <v>197604.33805999998</v>
      </c>
    </row>
    <row r="111" spans="1:5">
      <c r="C111" s="6"/>
      <c r="E111" s="6"/>
    </row>
    <row r="112" spans="1:5">
      <c r="A112" s="1" t="s">
        <v>55</v>
      </c>
      <c r="C112" s="6"/>
      <c r="E112" s="6"/>
    </row>
    <row r="113" spans="1:5">
      <c r="B113" s="1" t="s">
        <v>56</v>
      </c>
      <c r="C113" s="6">
        <v>2680</v>
      </c>
      <c r="E113" s="6">
        <f>'[1]Table 5 - Raw Data'!C121/1000</f>
        <v>216.86600000000001</v>
      </c>
    </row>
    <row r="114" spans="1:5">
      <c r="C114" s="6"/>
      <c r="E114" s="6"/>
    </row>
    <row r="115" spans="1:5">
      <c r="A115" s="1" t="s">
        <v>57</v>
      </c>
      <c r="C115" s="6"/>
      <c r="D115" s="6"/>
      <c r="E115" s="6"/>
    </row>
    <row r="116" spans="1:5">
      <c r="B116" s="1" t="s">
        <v>20</v>
      </c>
      <c r="C116" s="6">
        <v>29011</v>
      </c>
      <c r="D116" s="6"/>
      <c r="E116" s="6">
        <f>'[1]Table 5 - Raw Data'!C124/1000</f>
        <v>23799.769109999997</v>
      </c>
    </row>
    <row r="117" spans="1:5">
      <c r="C117" s="6"/>
      <c r="D117" s="6"/>
      <c r="E117" s="6"/>
    </row>
    <row r="118" spans="1:5">
      <c r="A118" s="1" t="s">
        <v>58</v>
      </c>
      <c r="C118" s="6"/>
      <c r="D118" s="6"/>
      <c r="E118" s="6"/>
    </row>
    <row r="119" spans="1:5">
      <c r="B119" s="1" t="s">
        <v>59</v>
      </c>
      <c r="C119" s="6">
        <v>0</v>
      </c>
      <c r="D119" s="6"/>
      <c r="E119" s="6">
        <f>'[1]Table 5 - Raw Data'!C127/1000</f>
        <v>0</v>
      </c>
    </row>
    <row r="120" spans="1:5">
      <c r="B120" s="1" t="s">
        <v>60</v>
      </c>
      <c r="C120" s="6">
        <v>3828</v>
      </c>
      <c r="D120" s="6"/>
      <c r="E120" s="6">
        <f>'[1]Table 5 - Raw Data'!C128/1000</f>
        <v>3570.6419800000003</v>
      </c>
    </row>
    <row r="121" spans="1:5">
      <c r="B121" s="1" t="s">
        <v>10</v>
      </c>
      <c r="C121" s="6">
        <v>3828</v>
      </c>
      <c r="D121" s="6"/>
      <c r="E121" s="6">
        <f>SUM(E119:E120)</f>
        <v>3570.6419800000003</v>
      </c>
    </row>
    <row r="122" spans="1:5">
      <c r="C122" s="10"/>
      <c r="D122" s="6"/>
      <c r="E122" s="6"/>
    </row>
    <row r="123" spans="1:5">
      <c r="A123" s="10" t="s">
        <v>61</v>
      </c>
      <c r="B123" s="10"/>
      <c r="D123" s="10"/>
      <c r="E123" s="10"/>
    </row>
    <row r="124" spans="1:5">
      <c r="A124" s="10"/>
      <c r="B124" s="10" t="s">
        <v>20</v>
      </c>
      <c r="C124" s="11">
        <v>8842</v>
      </c>
      <c r="D124" s="10"/>
      <c r="E124" s="11">
        <f>'[1]Table 5 - Raw Data'!C132/1000</f>
        <v>7858.0574600000009</v>
      </c>
    </row>
    <row r="125" spans="1:5">
      <c r="A125" s="10"/>
      <c r="B125" s="10"/>
      <c r="C125" s="11"/>
      <c r="D125" s="10"/>
      <c r="E125" s="11"/>
    </row>
    <row r="126" spans="1:5">
      <c r="A126" s="10" t="s">
        <v>62</v>
      </c>
      <c r="B126" s="10"/>
      <c r="C126" s="11"/>
      <c r="D126" s="10"/>
      <c r="E126" s="11"/>
    </row>
    <row r="127" spans="1:5">
      <c r="B127" s="1" t="s">
        <v>63</v>
      </c>
      <c r="C127" s="11">
        <v>23044</v>
      </c>
      <c r="E127" s="11">
        <f>'[1]Table 5 - Raw Data'!C135/1000</f>
        <v>23672.09189</v>
      </c>
    </row>
    <row r="128" spans="1:5">
      <c r="C128" s="11"/>
      <c r="E128" s="11"/>
    </row>
    <row r="129" spans="1:5">
      <c r="A129" s="1" t="s">
        <v>64</v>
      </c>
      <c r="C129" s="11"/>
      <c r="E129" s="11"/>
    </row>
    <row r="130" spans="1:5">
      <c r="B130" s="1" t="s">
        <v>65</v>
      </c>
      <c r="C130" s="11">
        <v>21158</v>
      </c>
      <c r="E130" s="11">
        <f>'[1]Table 5 - Raw Data'!C138/1000</f>
        <v>23850.006280000001</v>
      </c>
    </row>
    <row r="131" spans="1:5">
      <c r="C131" s="11"/>
      <c r="E131" s="11"/>
    </row>
    <row r="132" spans="1:5">
      <c r="A132" s="1" t="s">
        <v>66</v>
      </c>
      <c r="C132" s="11"/>
      <c r="E132" s="11"/>
    </row>
    <row r="133" spans="1:5">
      <c r="B133" s="1" t="s">
        <v>67</v>
      </c>
      <c r="C133" s="11">
        <v>4673</v>
      </c>
      <c r="E133" s="11">
        <f>'[1]Table 5 - Raw Data'!C141/1000</f>
        <v>2581.2558799999997</v>
      </c>
    </row>
    <row r="134" spans="1:5">
      <c r="C134" s="11"/>
      <c r="E134" s="11"/>
    </row>
    <row r="135" spans="1:5">
      <c r="A135" s="1" t="s">
        <v>68</v>
      </c>
      <c r="C135" s="11"/>
      <c r="E135" s="11"/>
    </row>
    <row r="136" spans="1:5">
      <c r="B136" s="1" t="s">
        <v>69</v>
      </c>
      <c r="C136" s="11">
        <v>6145</v>
      </c>
      <c r="E136" s="11">
        <f>'[1]Table 5 - Raw Data'!C144/1000</f>
        <v>5442.6025199999995</v>
      </c>
    </row>
    <row r="137" spans="1:5">
      <c r="C137" s="11"/>
      <c r="E137" s="11"/>
    </row>
    <row r="138" spans="1:5">
      <c r="A138" s="1" t="s">
        <v>70</v>
      </c>
      <c r="C138" s="11"/>
      <c r="D138" s="6"/>
      <c r="E138" s="11"/>
    </row>
    <row r="139" spans="1:5">
      <c r="B139" s="1" t="s">
        <v>71</v>
      </c>
      <c r="C139" s="11">
        <v>3809</v>
      </c>
      <c r="D139" s="6"/>
      <c r="E139" s="11">
        <f>'[1]Table 5 - Raw Data'!C147/1000</f>
        <v>3637.9840999999997</v>
      </c>
    </row>
    <row r="140" spans="1:5">
      <c r="C140" s="11"/>
      <c r="D140" s="6"/>
      <c r="E140" s="11"/>
    </row>
    <row r="141" spans="1:5">
      <c r="A141" s="1" t="s">
        <v>72</v>
      </c>
      <c r="C141" s="11"/>
      <c r="D141" s="6"/>
      <c r="E141" s="11"/>
    </row>
    <row r="142" spans="1:5">
      <c r="B142" s="1" t="s">
        <v>73</v>
      </c>
      <c r="C142" s="11">
        <v>7956</v>
      </c>
      <c r="D142" s="6"/>
      <c r="E142" s="11">
        <f>'[1]Table 5 - Raw Data'!C150/1000</f>
        <v>7624.2519199999997</v>
      </c>
    </row>
    <row r="143" spans="1:5">
      <c r="C143" s="11"/>
      <c r="D143" s="6"/>
      <c r="E143" s="11"/>
    </row>
    <row r="144" spans="1:5">
      <c r="C144" s="12"/>
      <c r="D144" s="6"/>
      <c r="E144" s="12"/>
    </row>
    <row r="145" spans="1:6">
      <c r="C145" s="11"/>
      <c r="D145" s="6"/>
      <c r="E145" s="11"/>
    </row>
    <row r="146" spans="1:6">
      <c r="A146" s="1" t="s">
        <v>74</v>
      </c>
      <c r="C146" s="11">
        <v>13808623</v>
      </c>
      <c r="D146" s="6"/>
      <c r="E146" s="6">
        <f>E10+E17+E23+E29+E33+E37+E42+E45+E48+E51+E54+E57+E61+E65+E69+E76+E83+E101+E116+E124+E142</f>
        <v>13979745.08265</v>
      </c>
    </row>
    <row r="147" spans="1:6">
      <c r="C147" s="11"/>
      <c r="D147" s="6"/>
      <c r="E147" s="11"/>
    </row>
    <row r="148" spans="1:6">
      <c r="A148" s="1" t="s">
        <v>75</v>
      </c>
      <c r="C148" s="11">
        <v>465636</v>
      </c>
      <c r="D148" s="6"/>
      <c r="E148" s="6">
        <f>E11+E12+E13+E18+E19+E24+E25+E38+E58+E70+E71+E72+E84+E85+E86+E90+E93+E94+E98+E102+E105+E108+E109+E113+E119+E120+E127+E130+E133+E136+E139</f>
        <v>480082.99297999998</v>
      </c>
    </row>
    <row r="149" spans="1:6">
      <c r="C149" s="4"/>
      <c r="D149" s="6"/>
      <c r="E149" s="4"/>
      <c r="F149" s="6"/>
    </row>
    <row r="150" spans="1:6">
      <c r="D150" s="6"/>
    </row>
    <row r="151" spans="1:6">
      <c r="A151" s="1" t="s">
        <v>76</v>
      </c>
      <c r="C151" s="13">
        <v>14274259</v>
      </c>
      <c r="D151" s="6"/>
      <c r="E151" s="13">
        <f>E146+E148</f>
        <v>14459828.07563</v>
      </c>
      <c r="F151" s="6"/>
    </row>
    <row r="152" spans="1:6" ht="9.75" customHeight="1">
      <c r="A152" s="4"/>
      <c r="B152" s="4"/>
      <c r="C152" s="4"/>
      <c r="D152" s="4"/>
      <c r="E152" s="12"/>
    </row>
    <row r="153" spans="1:6" ht="3.75" customHeight="1">
      <c r="C153" s="14"/>
    </row>
    <row r="154" spans="1:6">
      <c r="A154" s="19" t="s">
        <v>77</v>
      </c>
      <c r="B154" s="19"/>
      <c r="C154" s="19"/>
      <c r="D154" s="19"/>
      <c r="E154" s="19"/>
    </row>
    <row r="155" spans="1:6">
      <c r="A155" s="20" t="s">
        <v>78</v>
      </c>
      <c r="B155" s="20"/>
      <c r="C155" s="20"/>
      <c r="D155" s="20"/>
      <c r="E155" s="20"/>
    </row>
    <row r="156" spans="1:6">
      <c r="E156" s="6"/>
    </row>
  </sheetData>
  <mergeCells count="6">
    <mergeCell ref="A155:E155"/>
    <mergeCell ref="A1:E1"/>
    <mergeCell ref="A2:E2"/>
    <mergeCell ref="A3:E3"/>
    <mergeCell ref="A4:E4"/>
    <mergeCell ref="A154:E154"/>
  </mergeCells>
  <pageMargins left="1" right="1" top="0.5" bottom="0.5" header="0.5" footer="0.5"/>
  <pageSetup firstPageNumber="9" orientation="portrait" useFirstPageNumber="1" r:id="rId1"/>
  <headerFooter alignWithMargins="0">
    <oddFooter>&amp;C&amp;"Times New Roman,Regular"&amp;P</oddFooter>
  </headerFooter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koaud140</cp:lastModifiedBy>
  <dcterms:created xsi:type="dcterms:W3CDTF">2012-12-20T00:21:58Z</dcterms:created>
  <dcterms:modified xsi:type="dcterms:W3CDTF">2012-12-27T20:12:50Z</dcterms:modified>
</cp:coreProperties>
</file>