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25" sheetId="1" r:id="rId1"/>
  </sheets>
  <externalReferences>
    <externalReference r:id="rId2"/>
  </externalReferences>
  <definedNames>
    <definedName name="_xlnm.Print_Area" localSheetId="0">'25'!$A$1:$J$49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I45" i="1"/>
  <c r="F42" i="1"/>
  <c r="E42" i="1"/>
  <c r="D42" i="1"/>
  <c r="C42" i="1"/>
  <c r="I41" i="1"/>
  <c r="H41" i="1"/>
  <c r="J41" i="1"/>
  <c r="E41" i="1"/>
  <c r="D41" i="1"/>
  <c r="I40" i="1"/>
  <c r="H40" i="1"/>
  <c r="J40" i="1"/>
  <c r="E40" i="1"/>
  <c r="D40" i="1"/>
  <c r="J39" i="1"/>
  <c r="I39" i="1"/>
  <c r="H39" i="1"/>
  <c r="E39" i="1"/>
  <c r="D39" i="1"/>
  <c r="J38" i="1"/>
  <c r="I38" i="1"/>
  <c r="H38" i="1"/>
  <c r="E38" i="1"/>
  <c r="D38" i="1"/>
  <c r="I37" i="1"/>
  <c r="H37" i="1"/>
  <c r="J37" i="1"/>
  <c r="E37" i="1"/>
  <c r="D37" i="1"/>
  <c r="I36" i="1"/>
  <c r="H36" i="1"/>
  <c r="J36" i="1"/>
  <c r="E36" i="1"/>
  <c r="D36" i="1"/>
  <c r="J35" i="1"/>
  <c r="I35" i="1"/>
  <c r="H35" i="1"/>
  <c r="E35" i="1"/>
  <c r="D35" i="1"/>
  <c r="J34" i="1"/>
  <c r="I34" i="1"/>
  <c r="H34" i="1"/>
  <c r="E34" i="1"/>
  <c r="D34" i="1"/>
  <c r="I33" i="1"/>
  <c r="H33" i="1"/>
  <c r="J33" i="1"/>
  <c r="E33" i="1"/>
  <c r="D33" i="1"/>
  <c r="I32" i="1"/>
  <c r="H32" i="1"/>
  <c r="J32" i="1"/>
  <c r="E32" i="1"/>
  <c r="D32" i="1"/>
  <c r="J31" i="1"/>
  <c r="I31" i="1"/>
  <c r="H31" i="1"/>
  <c r="E31" i="1"/>
  <c r="D31" i="1"/>
  <c r="J30" i="1"/>
  <c r="I30" i="1"/>
  <c r="H30" i="1"/>
  <c r="E30" i="1"/>
  <c r="D30" i="1"/>
  <c r="I29" i="1"/>
  <c r="H29" i="1"/>
  <c r="J29" i="1"/>
  <c r="E29" i="1"/>
  <c r="D29" i="1"/>
  <c r="I28" i="1"/>
  <c r="H28" i="1"/>
  <c r="J28" i="1"/>
  <c r="E28" i="1"/>
  <c r="D28" i="1"/>
  <c r="J27" i="1"/>
  <c r="I27" i="1"/>
  <c r="H27" i="1"/>
  <c r="E27" i="1"/>
  <c r="D27" i="1"/>
  <c r="J26" i="1"/>
  <c r="I26" i="1"/>
  <c r="H26" i="1"/>
  <c r="E26" i="1"/>
  <c r="D26" i="1"/>
  <c r="I25" i="1"/>
  <c r="H25" i="1"/>
  <c r="J25" i="1"/>
  <c r="E25" i="1"/>
  <c r="D25" i="1"/>
  <c r="I24" i="1"/>
  <c r="H24" i="1"/>
  <c r="J24" i="1"/>
  <c r="E24" i="1"/>
  <c r="D24" i="1"/>
  <c r="J23" i="1"/>
  <c r="I23" i="1"/>
  <c r="H23" i="1"/>
  <c r="E23" i="1"/>
  <c r="D23" i="1"/>
  <c r="J22" i="1"/>
  <c r="I22" i="1"/>
  <c r="H22" i="1"/>
  <c r="E22" i="1"/>
  <c r="D22" i="1"/>
  <c r="I21" i="1"/>
  <c r="H21" i="1"/>
  <c r="J21" i="1"/>
  <c r="E21" i="1"/>
  <c r="D21" i="1"/>
  <c r="I20" i="1"/>
  <c r="H20" i="1"/>
  <c r="J20" i="1"/>
  <c r="E20" i="1"/>
  <c r="D20" i="1"/>
  <c r="J19" i="1"/>
  <c r="I19" i="1"/>
  <c r="H19" i="1"/>
  <c r="E19" i="1"/>
  <c r="D19" i="1"/>
  <c r="J18" i="1"/>
  <c r="I18" i="1"/>
  <c r="H18" i="1"/>
  <c r="E18" i="1"/>
  <c r="D18" i="1"/>
  <c r="I17" i="1"/>
  <c r="H17" i="1"/>
  <c r="J17" i="1"/>
  <c r="E17" i="1"/>
  <c r="D17" i="1"/>
  <c r="I16" i="1"/>
  <c r="H16" i="1"/>
  <c r="J16" i="1"/>
  <c r="E16" i="1"/>
  <c r="D16" i="1"/>
  <c r="J15" i="1"/>
  <c r="I15" i="1"/>
  <c r="H15" i="1"/>
  <c r="E15" i="1"/>
  <c r="D15" i="1"/>
  <c r="J14" i="1"/>
  <c r="I14" i="1"/>
  <c r="H14" i="1"/>
  <c r="E14" i="1"/>
  <c r="D14" i="1"/>
  <c r="I13" i="1"/>
  <c r="H13" i="1"/>
  <c r="J13" i="1"/>
  <c r="E13" i="1"/>
  <c r="D13" i="1"/>
  <c r="I12" i="1"/>
  <c r="H12" i="1"/>
  <c r="J12" i="1"/>
  <c r="E12" i="1"/>
  <c r="D12" i="1"/>
  <c r="J11" i="1"/>
  <c r="I11" i="1"/>
  <c r="H11" i="1"/>
  <c r="E11" i="1"/>
  <c r="D11" i="1"/>
  <c r="J10" i="1"/>
  <c r="I10" i="1"/>
  <c r="H10" i="1"/>
  <c r="E10" i="1"/>
  <c r="D10" i="1"/>
  <c r="I9" i="1"/>
  <c r="H9" i="1"/>
  <c r="J9" i="1"/>
  <c r="E9" i="1"/>
  <c r="D9" i="1"/>
  <c r="I8" i="1"/>
  <c r="H8" i="1"/>
  <c r="J8" i="1"/>
  <c r="E8" i="1"/>
  <c r="D8" i="1"/>
  <c r="J7" i="1"/>
  <c r="I7" i="1"/>
  <c r="H7" i="1"/>
  <c r="E7" i="1"/>
  <c r="D7" i="1"/>
  <c r="J6" i="1"/>
  <c r="I6" i="1"/>
  <c r="H6" i="1"/>
  <c r="E6" i="1"/>
  <c r="D6" i="1"/>
  <c r="I5" i="1"/>
  <c r="H5" i="1"/>
  <c r="J5" i="1"/>
  <c r="E5" i="1"/>
  <c r="D5" i="1"/>
  <c r="I4" i="1"/>
  <c r="H4" i="1"/>
  <c r="J4" i="1"/>
  <c r="E4" i="1"/>
  <c r="D4" i="1"/>
  <c r="J3" i="1"/>
  <c r="I3" i="1"/>
  <c r="I43" i="1"/>
  <c r="H3" i="1"/>
  <c r="E3" i="1"/>
  <c r="D3" i="1"/>
  <c r="J43" i="1"/>
  <c r="I44" i="1"/>
  <c r="J44" i="1"/>
  <c r="H42" i="1"/>
  <c r="J45" i="1"/>
</calcChain>
</file>

<file path=xl/sharedStrings.xml><?xml version="1.0" encoding="utf-8"?>
<sst xmlns="http://schemas.openxmlformats.org/spreadsheetml/2006/main" count="56" uniqueCount="55">
  <si>
    <t>Parcel</t>
  </si>
  <si>
    <t>FTEs</t>
  </si>
  <si>
    <t>BUDGET (b)</t>
  </si>
  <si>
    <t>16-17</t>
  </si>
  <si>
    <t>17-18</t>
  </si>
  <si>
    <t xml:space="preserve">COUNTY </t>
  </si>
  <si>
    <t>Count</t>
  </si>
  <si>
    <t>% CHG</t>
  </si>
  <si>
    <t>ADAMS</t>
  </si>
  <si>
    <t>ASOTIN</t>
  </si>
  <si>
    <t>BENTON*</t>
  </si>
  <si>
    <t>CHELAN</t>
  </si>
  <si>
    <t>CLALLAM</t>
  </si>
  <si>
    <t>CLARK*</t>
  </si>
  <si>
    <t>COLUMBIA</t>
  </si>
  <si>
    <t xml:space="preserve">COWLITZ  </t>
  </si>
  <si>
    <t>DOUGLAS (b)</t>
  </si>
  <si>
    <t>FERRY (b)</t>
  </si>
  <si>
    <t>FRANKLIN (b)</t>
  </si>
  <si>
    <t>GARFIELD</t>
  </si>
  <si>
    <t xml:space="preserve">GRANT </t>
  </si>
  <si>
    <t>GRAYS HARBOR</t>
  </si>
  <si>
    <t>ISLAND (b)</t>
  </si>
  <si>
    <t>JEFFERSON</t>
  </si>
  <si>
    <t>KING*</t>
  </si>
  <si>
    <t>KITSAP</t>
  </si>
  <si>
    <t>KITTITAS (b)</t>
  </si>
  <si>
    <t>KLICKITAT</t>
  </si>
  <si>
    <t>LEWIS</t>
  </si>
  <si>
    <t>LINCOLN (b)</t>
  </si>
  <si>
    <t>MASON</t>
  </si>
  <si>
    <t>OKANOGAN (b)</t>
  </si>
  <si>
    <t>PACIFIC</t>
  </si>
  <si>
    <t>PEND OREILLE</t>
  </si>
  <si>
    <t>PIERCE (a)</t>
  </si>
  <si>
    <t>SAN JUAN</t>
  </si>
  <si>
    <t>SKAGIT</t>
  </si>
  <si>
    <t>SKAMANIA (b)</t>
  </si>
  <si>
    <t>SNOHOMISH</t>
  </si>
  <si>
    <t>SPOKANE (b)</t>
  </si>
  <si>
    <t>STEVENS</t>
  </si>
  <si>
    <t>THURSTON</t>
  </si>
  <si>
    <t>WAHKIAKUM (b)</t>
  </si>
  <si>
    <t>WALLA WALLA</t>
  </si>
  <si>
    <t>WHATCOM</t>
  </si>
  <si>
    <t>WHITMAN</t>
  </si>
  <si>
    <t>YAKIMA</t>
  </si>
  <si>
    <t>TOTAL</t>
  </si>
  <si>
    <t>MEAN</t>
  </si>
  <si>
    <t>MEDIAN</t>
  </si>
  <si>
    <t>AVERAGE CHANGE STATEWIDE (WEIGHTED MEAN)</t>
  </si>
  <si>
    <t xml:space="preserve">     (a) Staff and budget numbers reflect adjustments to remove non-assessment functions                                                                  </t>
  </si>
  <si>
    <t xml:space="preserve">     (b) Appropriations for items payable to central services (rent, computer services, county vehicles) have been</t>
  </si>
  <si>
    <t xml:space="preserve">           deducted from budget numbers.</t>
  </si>
  <si>
    <t xml:space="preserve">      *Benton, Clark, and King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</si>
</sst>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1" fillId="0" borderId="0"/>
  </cellStyleXfs>
  <cellXfs count="64">
    <xf numFmtId="0" fontId="0" fillId="0" borderId="0" xfId="0"/>
    <xf numFmtId="164" fontId="2" fillId="2" borderId="1" xfId="1" applyFont="1" applyFill="1" applyBorder="1" applyAlignment="1"/>
    <xf numFmtId="164" fontId="2" fillId="2" borderId="0" xfId="1" applyNumberFormat="1" applyFont="1" applyFill="1" applyBorder="1" applyAlignment="1" applyProtection="1"/>
    <xf numFmtId="164" fontId="2" fillId="2" borderId="1" xfId="1" applyFont="1" applyFill="1" applyBorder="1" applyAlignment="1">
      <alignment horizontal="centerContinuous"/>
    </xf>
    <xf numFmtId="164" fontId="3" fillId="0" borderId="0" xfId="1" applyFont="1"/>
    <xf numFmtId="164" fontId="2" fillId="2" borderId="5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164" fontId="4" fillId="2" borderId="6" xfId="1" applyNumberFormat="1" applyFont="1" applyFill="1" applyBorder="1" applyAlignment="1" applyProtection="1">
      <alignment horizontal="center"/>
    </xf>
    <xf numFmtId="164" fontId="4" fillId="2" borderId="1" xfId="1" applyNumberFormat="1" applyFont="1" applyFill="1" applyBorder="1" applyAlignment="1" applyProtection="1">
      <alignment horizontal="center"/>
    </xf>
    <xf numFmtId="164" fontId="4" fillId="2" borderId="4" xfId="1" applyNumberFormat="1" applyFont="1" applyFill="1" applyBorder="1" applyAlignment="1" applyProtection="1">
      <alignment horizontal="center"/>
    </xf>
    <xf numFmtId="164" fontId="4" fillId="2" borderId="5" xfId="1" applyFont="1" applyFill="1" applyBorder="1" applyAlignment="1">
      <alignment horizontal="centerContinuous"/>
    </xf>
    <xf numFmtId="164" fontId="5" fillId="0" borderId="0" xfId="1" applyFont="1"/>
    <xf numFmtId="164" fontId="5" fillId="0" borderId="7" xfId="1" applyNumberFormat="1" applyFont="1" applyBorder="1" applyProtection="1"/>
    <xf numFmtId="37" fontId="5" fillId="0" borderId="8" xfId="1" applyNumberFormat="1" applyFont="1" applyBorder="1" applyProtection="1"/>
    <xf numFmtId="2" fontId="5" fillId="0" borderId="7" xfId="1" applyNumberFormat="1" applyFont="1" applyBorder="1"/>
    <xf numFmtId="43" fontId="5" fillId="0" borderId="7" xfId="2" applyNumberFormat="1" applyFont="1" applyBorder="1" applyProtection="1"/>
    <xf numFmtId="39" fontId="5" fillId="0" borderId="7" xfId="1" applyNumberFormat="1" applyFont="1" applyBorder="1" applyProtection="1"/>
    <xf numFmtId="42" fontId="5" fillId="0" borderId="7" xfId="3" applyNumberFormat="1" applyFont="1" applyFill="1" applyBorder="1" applyProtection="1"/>
    <xf numFmtId="165" fontId="5" fillId="0" borderId="7" xfId="4" applyNumberFormat="1" applyFont="1" applyFill="1" applyBorder="1"/>
    <xf numFmtId="164" fontId="5" fillId="0" borderId="9" xfId="1" applyNumberFormat="1" applyFont="1" applyBorder="1" applyProtection="1"/>
    <xf numFmtId="37" fontId="5" fillId="0" borderId="10" xfId="1" applyNumberFormat="1" applyFont="1" applyBorder="1" applyProtection="1"/>
    <xf numFmtId="2" fontId="5" fillId="0" borderId="9" xfId="1" applyNumberFormat="1" applyFont="1" applyBorder="1"/>
    <xf numFmtId="43" fontId="5" fillId="0" borderId="9" xfId="2" applyNumberFormat="1" applyFont="1" applyBorder="1" applyProtection="1"/>
    <xf numFmtId="39" fontId="5" fillId="0" borderId="9" xfId="1" applyNumberFormat="1" applyFont="1" applyBorder="1" applyProtection="1"/>
    <xf numFmtId="42" fontId="5" fillId="0" borderId="9" xfId="3" applyNumberFormat="1" applyFont="1" applyFill="1" applyBorder="1" applyProtection="1"/>
    <xf numFmtId="165" fontId="5" fillId="0" borderId="9" xfId="4" applyNumberFormat="1" applyFont="1" applyFill="1" applyBorder="1"/>
    <xf numFmtId="164" fontId="5" fillId="0" borderId="9" xfId="1" applyNumberFormat="1" applyFont="1" applyFill="1" applyBorder="1" applyProtection="1"/>
    <xf numFmtId="37" fontId="5" fillId="0" borderId="10" xfId="1" applyNumberFormat="1" applyFont="1" applyFill="1" applyBorder="1" applyProtection="1"/>
    <xf numFmtId="164" fontId="5" fillId="0" borderId="11" xfId="1" applyNumberFormat="1" applyFont="1" applyBorder="1" applyProtection="1"/>
    <xf numFmtId="37" fontId="5" fillId="0" borderId="12" xfId="1" applyNumberFormat="1" applyFont="1" applyBorder="1" applyProtection="1"/>
    <xf numFmtId="2" fontId="5" fillId="0" borderId="11" xfId="1" applyNumberFormat="1" applyFont="1" applyBorder="1"/>
    <xf numFmtId="43" fontId="5" fillId="0" borderId="11" xfId="2" applyNumberFormat="1" applyFont="1" applyBorder="1" applyProtection="1"/>
    <xf numFmtId="39" fontId="5" fillId="0" borderId="11" xfId="1" applyNumberFormat="1" applyFont="1" applyBorder="1" applyProtection="1"/>
    <xf numFmtId="42" fontId="5" fillId="0" borderId="11" xfId="3" applyNumberFormat="1" applyFont="1" applyFill="1" applyBorder="1" applyProtection="1"/>
    <xf numFmtId="165" fontId="5" fillId="0" borderId="11" xfId="4" applyNumberFormat="1" applyFont="1" applyFill="1" applyBorder="1"/>
    <xf numFmtId="164" fontId="4" fillId="2" borderId="4" xfId="1" applyFont="1" applyFill="1" applyBorder="1"/>
    <xf numFmtId="164" fontId="4" fillId="2" borderId="2" xfId="1" applyFont="1" applyFill="1" applyBorder="1"/>
    <xf numFmtId="43" fontId="4" fillId="2" borderId="2" xfId="1" applyNumberFormat="1" applyFont="1" applyFill="1" applyBorder="1"/>
    <xf numFmtId="43" fontId="4" fillId="2" borderId="2" xfId="2" applyNumberFormat="1" applyFont="1" applyFill="1" applyBorder="1"/>
    <xf numFmtId="42" fontId="4" fillId="2" borderId="13" xfId="3" applyNumberFormat="1" applyFont="1" applyFill="1" applyBorder="1"/>
    <xf numFmtId="165" fontId="4" fillId="2" borderId="2" xfId="4" applyNumberFormat="1" applyFont="1" applyFill="1" applyBorder="1" applyAlignment="1">
      <alignment horizontal="right"/>
    </xf>
    <xf numFmtId="165" fontId="4" fillId="2" borderId="3" xfId="4" applyNumberFormat="1" applyFont="1" applyFill="1" applyBorder="1" applyAlignment="1">
      <alignment horizontal="right"/>
    </xf>
    <xf numFmtId="164" fontId="4" fillId="2" borderId="14" xfId="1" applyFont="1" applyFill="1" applyBorder="1"/>
    <xf numFmtId="164" fontId="4" fillId="2" borderId="13" xfId="1" applyFont="1" applyFill="1" applyBorder="1"/>
    <xf numFmtId="44" fontId="4" fillId="2" borderId="13" xfId="3" applyFont="1" applyFill="1" applyBorder="1"/>
    <xf numFmtId="10" fontId="4" fillId="2" borderId="13" xfId="4" applyNumberFormat="1" applyFont="1" applyFill="1" applyBorder="1"/>
    <xf numFmtId="10" fontId="4" fillId="2" borderId="15" xfId="4" applyNumberFormat="1" applyFont="1" applyFill="1" applyBorder="1"/>
    <xf numFmtId="9" fontId="5" fillId="0" borderId="0" xfId="4" applyFont="1"/>
    <xf numFmtId="44" fontId="4" fillId="2" borderId="2" xfId="3" applyFont="1" applyFill="1" applyBorder="1"/>
    <xf numFmtId="10" fontId="4" fillId="2" borderId="2" xfId="4" applyNumberFormat="1" applyFont="1" applyFill="1" applyBorder="1"/>
    <xf numFmtId="10" fontId="4" fillId="2" borderId="3" xfId="4" applyNumberFormat="1" applyFont="1" applyFill="1" applyBorder="1"/>
    <xf numFmtId="0" fontId="6" fillId="0" borderId="0" xfId="5" applyFont="1" applyFill="1" applyBorder="1"/>
    <xf numFmtId="0" fontId="7" fillId="0" borderId="0" xfId="5" applyFont="1" applyFill="1" applyBorder="1"/>
    <xf numFmtId="164" fontId="8" fillId="0" borderId="0" xfId="1" applyFont="1" applyFill="1" applyBorder="1"/>
    <xf numFmtId="164" fontId="8" fillId="0" borderId="0" xfId="1" applyFont="1"/>
    <xf numFmtId="164" fontId="6" fillId="0" borderId="0" xfId="6" applyFont="1" applyFill="1" applyBorder="1"/>
    <xf numFmtId="164" fontId="7" fillId="0" borderId="0" xfId="1" applyFont="1" applyFill="1" applyBorder="1"/>
    <xf numFmtId="164" fontId="6" fillId="0" borderId="0" xfId="1" applyFont="1" applyFill="1" applyBorder="1"/>
    <xf numFmtId="0" fontId="6" fillId="0" borderId="0" xfId="5" applyFont="1" applyFill="1"/>
    <xf numFmtId="164" fontId="5" fillId="0" borderId="0" xfId="1" applyFont="1" applyFill="1"/>
    <xf numFmtId="164" fontId="2" fillId="2" borderId="2" xfId="1" applyNumberFormat="1" applyFont="1" applyFill="1" applyBorder="1" applyAlignment="1" applyProtection="1">
      <alignment horizontal="center"/>
    </xf>
    <xf numFmtId="164" fontId="2" fillId="2" borderId="3" xfId="1" applyNumberFormat="1" applyFont="1" applyFill="1" applyBorder="1" applyAlignment="1" applyProtection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</cellXfs>
  <cellStyles count="7">
    <cellStyle name="Comma 2" xfId="2"/>
    <cellStyle name="Currency 2" xfId="3"/>
    <cellStyle name="Normal" xfId="0" builtinId="0"/>
    <cellStyle name="Normal 2" xfId="5"/>
    <cellStyle name="Normal_17" xfId="1"/>
    <cellStyle name="Normal_26" xfId="6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DV4">
            <v>400320</v>
          </cell>
          <cell r="DW4">
            <v>7000</v>
          </cell>
          <cell r="EY4">
            <v>6</v>
          </cell>
          <cell r="FU4">
            <v>6</v>
          </cell>
        </row>
        <row r="5">
          <cell r="DV5">
            <v>302743</v>
          </cell>
          <cell r="DW5">
            <v>0</v>
          </cell>
          <cell r="EY5">
            <v>5</v>
          </cell>
          <cell r="FU5">
            <v>5</v>
          </cell>
        </row>
        <row r="6">
          <cell r="DV6">
            <v>2069323</v>
          </cell>
          <cell r="DW6">
            <v>275317</v>
          </cell>
          <cell r="EY6">
            <v>25.5</v>
          </cell>
          <cell r="FU6">
            <v>25.5</v>
          </cell>
        </row>
        <row r="7">
          <cell r="DV7">
            <v>1393965</v>
          </cell>
          <cell r="DW7">
            <v>82856</v>
          </cell>
          <cell r="EY7">
            <v>16</v>
          </cell>
          <cell r="FU7">
            <v>16</v>
          </cell>
        </row>
        <row r="8">
          <cell r="DV8">
            <v>1590326</v>
          </cell>
          <cell r="DW8">
            <v>73586</v>
          </cell>
          <cell r="EY8">
            <v>18.5</v>
          </cell>
          <cell r="FU8">
            <v>18.5</v>
          </cell>
        </row>
        <row r="9">
          <cell r="DV9">
            <v>4392223</v>
          </cell>
          <cell r="DW9">
            <v>123033</v>
          </cell>
          <cell r="EY9">
            <v>41.900000000000006</v>
          </cell>
          <cell r="FU9">
            <v>41.900000000000006</v>
          </cell>
        </row>
        <row r="10">
          <cell r="DV10">
            <v>224817</v>
          </cell>
          <cell r="DW10">
            <v>10500</v>
          </cell>
          <cell r="EY10">
            <v>3</v>
          </cell>
          <cell r="FU10">
            <v>3</v>
          </cell>
        </row>
        <row r="11">
          <cell r="DV11">
            <v>1763289</v>
          </cell>
          <cell r="DW11">
            <v>127968</v>
          </cell>
          <cell r="EY11">
            <v>17</v>
          </cell>
          <cell r="FU11">
            <v>17</v>
          </cell>
        </row>
        <row r="12">
          <cell r="DV12">
            <v>774414</v>
          </cell>
          <cell r="DW12">
            <v>0</v>
          </cell>
          <cell r="EY12">
            <v>8</v>
          </cell>
          <cell r="FU12">
            <v>9</v>
          </cell>
        </row>
        <row r="13">
          <cell r="DV13">
            <v>234604</v>
          </cell>
          <cell r="DW13">
            <v>0</v>
          </cell>
          <cell r="EY13">
            <v>3.7</v>
          </cell>
          <cell r="FU13">
            <v>3.7</v>
          </cell>
        </row>
        <row r="14">
          <cell r="DV14">
            <v>892852</v>
          </cell>
          <cell r="DW14">
            <v>0</v>
          </cell>
          <cell r="EY14">
            <v>10</v>
          </cell>
          <cell r="FU14">
            <v>10</v>
          </cell>
        </row>
        <row r="15">
          <cell r="DV15">
            <v>149967</v>
          </cell>
          <cell r="DW15">
            <v>13325</v>
          </cell>
          <cell r="EY15">
            <v>2.335</v>
          </cell>
          <cell r="FU15">
            <v>2.3339999999999996</v>
          </cell>
        </row>
        <row r="16">
          <cell r="DV16">
            <v>1515759.11</v>
          </cell>
          <cell r="DW16">
            <v>33819</v>
          </cell>
          <cell r="EY16">
            <v>17</v>
          </cell>
          <cell r="FU16">
            <v>17</v>
          </cell>
        </row>
        <row r="17">
          <cell r="DV17">
            <v>1609624</v>
          </cell>
          <cell r="DW17">
            <v>77448</v>
          </cell>
          <cell r="EY17">
            <v>15</v>
          </cell>
          <cell r="FU17">
            <v>15</v>
          </cell>
        </row>
        <row r="18">
          <cell r="DV18">
            <v>1159447</v>
          </cell>
          <cell r="DW18">
            <v>0</v>
          </cell>
          <cell r="EY18">
            <v>17.5</v>
          </cell>
          <cell r="FU18">
            <v>17.5</v>
          </cell>
        </row>
        <row r="19">
          <cell r="DV19">
            <v>862262</v>
          </cell>
          <cell r="DW19">
            <v>11860</v>
          </cell>
          <cell r="EY19">
            <v>9.620000000000001</v>
          </cell>
          <cell r="FU19">
            <v>9.620000000000001</v>
          </cell>
        </row>
        <row r="20">
          <cell r="DV20">
            <v>27872815</v>
          </cell>
          <cell r="DW20">
            <v>3303022</v>
          </cell>
          <cell r="EY20">
            <v>213</v>
          </cell>
          <cell r="FU20">
            <v>213</v>
          </cell>
        </row>
        <row r="21">
          <cell r="DV21">
            <v>2592776</v>
          </cell>
          <cell r="DW21">
            <v>349984</v>
          </cell>
          <cell r="EY21">
            <v>22.5</v>
          </cell>
          <cell r="FU21">
            <v>23.2</v>
          </cell>
        </row>
        <row r="22">
          <cell r="DV22">
            <v>1138791</v>
          </cell>
          <cell r="DW22">
            <v>0</v>
          </cell>
          <cell r="EY22">
            <v>14</v>
          </cell>
          <cell r="FU22">
            <v>14</v>
          </cell>
        </row>
        <row r="23">
          <cell r="DV23">
            <v>723262</v>
          </cell>
          <cell r="DW23">
            <v>10352</v>
          </cell>
          <cell r="EY23">
            <v>9</v>
          </cell>
          <cell r="FU23">
            <v>9</v>
          </cell>
        </row>
        <row r="24">
          <cell r="DV24">
            <v>1848686</v>
          </cell>
          <cell r="DW24">
            <v>236358</v>
          </cell>
          <cell r="EY24">
            <v>18</v>
          </cell>
          <cell r="FU24">
            <v>19</v>
          </cell>
        </row>
        <row r="25">
          <cell r="DV25">
            <v>354171</v>
          </cell>
          <cell r="DW25">
            <v>0</v>
          </cell>
          <cell r="EY25">
            <v>4</v>
          </cell>
          <cell r="FU25">
            <v>4</v>
          </cell>
        </row>
        <row r="26">
          <cell r="DV26">
            <v>1156721</v>
          </cell>
          <cell r="DW26">
            <v>27818</v>
          </cell>
          <cell r="EY26">
            <v>15</v>
          </cell>
          <cell r="FU26">
            <v>13</v>
          </cell>
        </row>
        <row r="27">
          <cell r="DV27">
            <v>926471</v>
          </cell>
          <cell r="DW27">
            <v>0</v>
          </cell>
          <cell r="EY27">
            <v>13</v>
          </cell>
          <cell r="FU27">
            <v>13</v>
          </cell>
        </row>
        <row r="28">
          <cell r="DV28">
            <v>632665</v>
          </cell>
          <cell r="DW28">
            <v>12780</v>
          </cell>
          <cell r="EY28">
            <v>8</v>
          </cell>
          <cell r="FU28">
            <v>7.1</v>
          </cell>
        </row>
        <row r="29">
          <cell r="DV29">
            <v>350259.54</v>
          </cell>
          <cell r="DW29">
            <v>11500</v>
          </cell>
          <cell r="EY29">
            <v>5.0000000000000009</v>
          </cell>
          <cell r="FU29">
            <v>5.0000000000000009</v>
          </cell>
        </row>
        <row r="30">
          <cell r="DV30">
            <v>8543839</v>
          </cell>
          <cell r="DW30">
            <v>1919320</v>
          </cell>
          <cell r="EY30">
            <v>57.7</v>
          </cell>
          <cell r="FU30">
            <v>59.95</v>
          </cell>
        </row>
        <row r="31">
          <cell r="DV31">
            <v>1012182</v>
          </cell>
          <cell r="DW31">
            <v>102540</v>
          </cell>
          <cell r="EY31">
            <v>9.5500000000000007</v>
          </cell>
          <cell r="FU31">
            <v>9.75</v>
          </cell>
        </row>
        <row r="32">
          <cell r="DV32">
            <v>1893466</v>
          </cell>
          <cell r="DW32">
            <v>14387</v>
          </cell>
          <cell r="EY32">
            <v>21</v>
          </cell>
          <cell r="FU32">
            <v>21</v>
          </cell>
        </row>
        <row r="33">
          <cell r="DV33">
            <v>424000</v>
          </cell>
          <cell r="DW33">
            <v>10800</v>
          </cell>
          <cell r="EY33">
            <v>3</v>
          </cell>
          <cell r="FU33">
            <v>4</v>
          </cell>
        </row>
        <row r="34">
          <cell r="DV34">
            <v>8068411</v>
          </cell>
          <cell r="DW34">
            <v>756341</v>
          </cell>
          <cell r="EY34">
            <v>62</v>
          </cell>
          <cell r="FU34">
            <v>63.349999999999994</v>
          </cell>
        </row>
        <row r="35">
          <cell r="DV35">
            <v>3455420</v>
          </cell>
          <cell r="DW35">
            <v>0</v>
          </cell>
          <cell r="EY35">
            <v>43</v>
          </cell>
          <cell r="FU35">
            <v>43</v>
          </cell>
        </row>
        <row r="36">
          <cell r="DV36">
            <v>950944</v>
          </cell>
          <cell r="DW36">
            <v>150810</v>
          </cell>
          <cell r="EY36">
            <v>13</v>
          </cell>
          <cell r="FU36">
            <v>14</v>
          </cell>
        </row>
        <row r="37">
          <cell r="DV37">
            <v>4263567</v>
          </cell>
          <cell r="DW37">
            <v>942695</v>
          </cell>
          <cell r="EY37">
            <v>32</v>
          </cell>
          <cell r="FU37">
            <v>32</v>
          </cell>
        </row>
        <row r="38">
          <cell r="DV38">
            <v>319472</v>
          </cell>
          <cell r="DW38">
            <v>15424</v>
          </cell>
          <cell r="EY38">
            <v>3.5</v>
          </cell>
          <cell r="FU38">
            <v>4</v>
          </cell>
        </row>
        <row r="39">
          <cell r="DV39">
            <v>1058278</v>
          </cell>
          <cell r="DW39">
            <v>54846</v>
          </cell>
          <cell r="EY39">
            <v>13.375</v>
          </cell>
          <cell r="FU39">
            <v>13.5</v>
          </cell>
        </row>
        <row r="40">
          <cell r="DV40">
            <v>3295539</v>
          </cell>
          <cell r="DW40">
            <v>465163</v>
          </cell>
          <cell r="EY40">
            <v>29</v>
          </cell>
          <cell r="FU40">
            <v>29</v>
          </cell>
        </row>
        <row r="41">
          <cell r="DV41">
            <v>415913</v>
          </cell>
          <cell r="DW41">
            <v>13200</v>
          </cell>
          <cell r="EY41">
            <v>6</v>
          </cell>
          <cell r="FU41">
            <v>6</v>
          </cell>
        </row>
        <row r="42">
          <cell r="DV42">
            <v>2299359</v>
          </cell>
          <cell r="DW42">
            <v>378322</v>
          </cell>
          <cell r="EY42">
            <v>24</v>
          </cell>
          <cell r="FU42">
            <v>24</v>
          </cell>
        </row>
        <row r="43">
          <cell r="EY43">
            <v>854.68000000000006</v>
          </cell>
          <cell r="FU43">
            <v>860.904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9"/>
  <sheetViews>
    <sheetView tabSelected="1" view="pageLayout" zoomScaleNormal="100" workbookViewId="0"/>
  </sheetViews>
  <sheetFormatPr defaultRowHeight="12.75" x14ac:dyDescent="0.2"/>
  <cols>
    <col min="1" max="1" width="16.7109375" style="11" customWidth="1"/>
    <col min="2" max="2" width="0" style="11" hidden="1" customWidth="1"/>
    <col min="3" max="5" width="7.7109375" style="11" customWidth="1"/>
    <col min="6" max="8" width="15" style="11" bestFit="1" customWidth="1"/>
    <col min="9" max="10" width="8.7109375" style="11" customWidth="1"/>
    <col min="11" max="257" width="8.85546875" style="11"/>
    <col min="258" max="258" width="16.7109375" style="11" customWidth="1"/>
    <col min="259" max="259" width="0" style="11" hidden="1" customWidth="1"/>
    <col min="260" max="261" width="7.7109375" style="11" customWidth="1"/>
    <col min="262" max="264" width="13.28515625" style="11" customWidth="1"/>
    <col min="265" max="266" width="8.7109375" style="11" customWidth="1"/>
    <col min="267" max="513" width="8.85546875" style="11"/>
    <col min="514" max="514" width="16.7109375" style="11" customWidth="1"/>
    <col min="515" max="515" width="0" style="11" hidden="1" customWidth="1"/>
    <col min="516" max="517" width="7.7109375" style="11" customWidth="1"/>
    <col min="518" max="520" width="13.28515625" style="11" customWidth="1"/>
    <col min="521" max="522" width="8.7109375" style="11" customWidth="1"/>
    <col min="523" max="769" width="8.85546875" style="11"/>
    <col min="770" max="770" width="16.7109375" style="11" customWidth="1"/>
    <col min="771" max="771" width="0" style="11" hidden="1" customWidth="1"/>
    <col min="772" max="773" width="7.7109375" style="11" customWidth="1"/>
    <col min="774" max="776" width="13.28515625" style="11" customWidth="1"/>
    <col min="777" max="778" width="8.7109375" style="11" customWidth="1"/>
    <col min="779" max="1025" width="8.85546875" style="11"/>
    <col min="1026" max="1026" width="16.7109375" style="11" customWidth="1"/>
    <col min="1027" max="1027" width="0" style="11" hidden="1" customWidth="1"/>
    <col min="1028" max="1029" width="7.7109375" style="11" customWidth="1"/>
    <col min="1030" max="1032" width="13.28515625" style="11" customWidth="1"/>
    <col min="1033" max="1034" width="8.7109375" style="11" customWidth="1"/>
    <col min="1035" max="1281" width="8.85546875" style="11"/>
    <col min="1282" max="1282" width="16.7109375" style="11" customWidth="1"/>
    <col min="1283" max="1283" width="0" style="11" hidden="1" customWidth="1"/>
    <col min="1284" max="1285" width="7.7109375" style="11" customWidth="1"/>
    <col min="1286" max="1288" width="13.28515625" style="11" customWidth="1"/>
    <col min="1289" max="1290" width="8.7109375" style="11" customWidth="1"/>
    <col min="1291" max="1537" width="8.85546875" style="11"/>
    <col min="1538" max="1538" width="16.7109375" style="11" customWidth="1"/>
    <col min="1539" max="1539" width="0" style="11" hidden="1" customWidth="1"/>
    <col min="1540" max="1541" width="7.7109375" style="11" customWidth="1"/>
    <col min="1542" max="1544" width="13.28515625" style="11" customWidth="1"/>
    <col min="1545" max="1546" width="8.7109375" style="11" customWidth="1"/>
    <col min="1547" max="1793" width="8.85546875" style="11"/>
    <col min="1794" max="1794" width="16.7109375" style="11" customWidth="1"/>
    <col min="1795" max="1795" width="0" style="11" hidden="1" customWidth="1"/>
    <col min="1796" max="1797" width="7.7109375" style="11" customWidth="1"/>
    <col min="1798" max="1800" width="13.28515625" style="11" customWidth="1"/>
    <col min="1801" max="1802" width="8.7109375" style="11" customWidth="1"/>
    <col min="1803" max="2049" width="8.85546875" style="11"/>
    <col min="2050" max="2050" width="16.7109375" style="11" customWidth="1"/>
    <col min="2051" max="2051" width="0" style="11" hidden="1" customWidth="1"/>
    <col min="2052" max="2053" width="7.7109375" style="11" customWidth="1"/>
    <col min="2054" max="2056" width="13.28515625" style="11" customWidth="1"/>
    <col min="2057" max="2058" width="8.7109375" style="11" customWidth="1"/>
    <col min="2059" max="2305" width="8.85546875" style="11"/>
    <col min="2306" max="2306" width="16.7109375" style="11" customWidth="1"/>
    <col min="2307" max="2307" width="0" style="11" hidden="1" customWidth="1"/>
    <col min="2308" max="2309" width="7.7109375" style="11" customWidth="1"/>
    <col min="2310" max="2312" width="13.28515625" style="11" customWidth="1"/>
    <col min="2313" max="2314" width="8.7109375" style="11" customWidth="1"/>
    <col min="2315" max="2561" width="8.85546875" style="11"/>
    <col min="2562" max="2562" width="16.7109375" style="11" customWidth="1"/>
    <col min="2563" max="2563" width="0" style="11" hidden="1" customWidth="1"/>
    <col min="2564" max="2565" width="7.7109375" style="11" customWidth="1"/>
    <col min="2566" max="2568" width="13.28515625" style="11" customWidth="1"/>
    <col min="2569" max="2570" width="8.7109375" style="11" customWidth="1"/>
    <col min="2571" max="2817" width="8.85546875" style="11"/>
    <col min="2818" max="2818" width="16.7109375" style="11" customWidth="1"/>
    <col min="2819" max="2819" width="0" style="11" hidden="1" customWidth="1"/>
    <col min="2820" max="2821" width="7.7109375" style="11" customWidth="1"/>
    <col min="2822" max="2824" width="13.28515625" style="11" customWidth="1"/>
    <col min="2825" max="2826" width="8.7109375" style="11" customWidth="1"/>
    <col min="2827" max="3073" width="8.85546875" style="11"/>
    <col min="3074" max="3074" width="16.7109375" style="11" customWidth="1"/>
    <col min="3075" max="3075" width="0" style="11" hidden="1" customWidth="1"/>
    <col min="3076" max="3077" width="7.7109375" style="11" customWidth="1"/>
    <col min="3078" max="3080" width="13.28515625" style="11" customWidth="1"/>
    <col min="3081" max="3082" width="8.7109375" style="11" customWidth="1"/>
    <col min="3083" max="3329" width="8.85546875" style="11"/>
    <col min="3330" max="3330" width="16.7109375" style="11" customWidth="1"/>
    <col min="3331" max="3331" width="0" style="11" hidden="1" customWidth="1"/>
    <col min="3332" max="3333" width="7.7109375" style="11" customWidth="1"/>
    <col min="3334" max="3336" width="13.28515625" style="11" customWidth="1"/>
    <col min="3337" max="3338" width="8.7109375" style="11" customWidth="1"/>
    <col min="3339" max="3585" width="8.85546875" style="11"/>
    <col min="3586" max="3586" width="16.7109375" style="11" customWidth="1"/>
    <col min="3587" max="3587" width="0" style="11" hidden="1" customWidth="1"/>
    <col min="3588" max="3589" width="7.7109375" style="11" customWidth="1"/>
    <col min="3590" max="3592" width="13.28515625" style="11" customWidth="1"/>
    <col min="3593" max="3594" width="8.7109375" style="11" customWidth="1"/>
    <col min="3595" max="3841" width="8.85546875" style="11"/>
    <col min="3842" max="3842" width="16.7109375" style="11" customWidth="1"/>
    <col min="3843" max="3843" width="0" style="11" hidden="1" customWidth="1"/>
    <col min="3844" max="3845" width="7.7109375" style="11" customWidth="1"/>
    <col min="3846" max="3848" width="13.28515625" style="11" customWidth="1"/>
    <col min="3849" max="3850" width="8.7109375" style="11" customWidth="1"/>
    <col min="3851" max="4097" width="8.85546875" style="11"/>
    <col min="4098" max="4098" width="16.7109375" style="11" customWidth="1"/>
    <col min="4099" max="4099" width="0" style="11" hidden="1" customWidth="1"/>
    <col min="4100" max="4101" width="7.7109375" style="11" customWidth="1"/>
    <col min="4102" max="4104" width="13.28515625" style="11" customWidth="1"/>
    <col min="4105" max="4106" width="8.7109375" style="11" customWidth="1"/>
    <col min="4107" max="4353" width="8.85546875" style="11"/>
    <col min="4354" max="4354" width="16.7109375" style="11" customWidth="1"/>
    <col min="4355" max="4355" width="0" style="11" hidden="1" customWidth="1"/>
    <col min="4356" max="4357" width="7.7109375" style="11" customWidth="1"/>
    <col min="4358" max="4360" width="13.28515625" style="11" customWidth="1"/>
    <col min="4361" max="4362" width="8.7109375" style="11" customWidth="1"/>
    <col min="4363" max="4609" width="8.85546875" style="11"/>
    <col min="4610" max="4610" width="16.7109375" style="11" customWidth="1"/>
    <col min="4611" max="4611" width="0" style="11" hidden="1" customWidth="1"/>
    <col min="4612" max="4613" width="7.7109375" style="11" customWidth="1"/>
    <col min="4614" max="4616" width="13.28515625" style="11" customWidth="1"/>
    <col min="4617" max="4618" width="8.7109375" style="11" customWidth="1"/>
    <col min="4619" max="4865" width="8.85546875" style="11"/>
    <col min="4866" max="4866" width="16.7109375" style="11" customWidth="1"/>
    <col min="4867" max="4867" width="0" style="11" hidden="1" customWidth="1"/>
    <col min="4868" max="4869" width="7.7109375" style="11" customWidth="1"/>
    <col min="4870" max="4872" width="13.28515625" style="11" customWidth="1"/>
    <col min="4873" max="4874" width="8.7109375" style="11" customWidth="1"/>
    <col min="4875" max="5121" width="8.85546875" style="11"/>
    <col min="5122" max="5122" width="16.7109375" style="11" customWidth="1"/>
    <col min="5123" max="5123" width="0" style="11" hidden="1" customWidth="1"/>
    <col min="5124" max="5125" width="7.7109375" style="11" customWidth="1"/>
    <col min="5126" max="5128" width="13.28515625" style="11" customWidth="1"/>
    <col min="5129" max="5130" width="8.7109375" style="11" customWidth="1"/>
    <col min="5131" max="5377" width="8.85546875" style="11"/>
    <col min="5378" max="5378" width="16.7109375" style="11" customWidth="1"/>
    <col min="5379" max="5379" width="0" style="11" hidden="1" customWidth="1"/>
    <col min="5380" max="5381" width="7.7109375" style="11" customWidth="1"/>
    <col min="5382" max="5384" width="13.28515625" style="11" customWidth="1"/>
    <col min="5385" max="5386" width="8.7109375" style="11" customWidth="1"/>
    <col min="5387" max="5633" width="8.85546875" style="11"/>
    <col min="5634" max="5634" width="16.7109375" style="11" customWidth="1"/>
    <col min="5635" max="5635" width="0" style="11" hidden="1" customWidth="1"/>
    <col min="5636" max="5637" width="7.7109375" style="11" customWidth="1"/>
    <col min="5638" max="5640" width="13.28515625" style="11" customWidth="1"/>
    <col min="5641" max="5642" width="8.7109375" style="11" customWidth="1"/>
    <col min="5643" max="5889" width="8.85546875" style="11"/>
    <col min="5890" max="5890" width="16.7109375" style="11" customWidth="1"/>
    <col min="5891" max="5891" width="0" style="11" hidden="1" customWidth="1"/>
    <col min="5892" max="5893" width="7.7109375" style="11" customWidth="1"/>
    <col min="5894" max="5896" width="13.28515625" style="11" customWidth="1"/>
    <col min="5897" max="5898" width="8.7109375" style="11" customWidth="1"/>
    <col min="5899" max="6145" width="8.85546875" style="11"/>
    <col min="6146" max="6146" width="16.7109375" style="11" customWidth="1"/>
    <col min="6147" max="6147" width="0" style="11" hidden="1" customWidth="1"/>
    <col min="6148" max="6149" width="7.7109375" style="11" customWidth="1"/>
    <col min="6150" max="6152" width="13.28515625" style="11" customWidth="1"/>
    <col min="6153" max="6154" width="8.7109375" style="11" customWidth="1"/>
    <col min="6155" max="6401" width="8.85546875" style="11"/>
    <col min="6402" max="6402" width="16.7109375" style="11" customWidth="1"/>
    <col min="6403" max="6403" width="0" style="11" hidden="1" customWidth="1"/>
    <col min="6404" max="6405" width="7.7109375" style="11" customWidth="1"/>
    <col min="6406" max="6408" width="13.28515625" style="11" customWidth="1"/>
    <col min="6409" max="6410" width="8.7109375" style="11" customWidth="1"/>
    <col min="6411" max="6657" width="8.85546875" style="11"/>
    <col min="6658" max="6658" width="16.7109375" style="11" customWidth="1"/>
    <col min="6659" max="6659" width="0" style="11" hidden="1" customWidth="1"/>
    <col min="6660" max="6661" width="7.7109375" style="11" customWidth="1"/>
    <col min="6662" max="6664" width="13.28515625" style="11" customWidth="1"/>
    <col min="6665" max="6666" width="8.7109375" style="11" customWidth="1"/>
    <col min="6667" max="6913" width="8.85546875" style="11"/>
    <col min="6914" max="6914" width="16.7109375" style="11" customWidth="1"/>
    <col min="6915" max="6915" width="0" style="11" hidden="1" customWidth="1"/>
    <col min="6916" max="6917" width="7.7109375" style="11" customWidth="1"/>
    <col min="6918" max="6920" width="13.28515625" style="11" customWidth="1"/>
    <col min="6921" max="6922" width="8.7109375" style="11" customWidth="1"/>
    <col min="6923" max="7169" width="8.85546875" style="11"/>
    <col min="7170" max="7170" width="16.7109375" style="11" customWidth="1"/>
    <col min="7171" max="7171" width="0" style="11" hidden="1" customWidth="1"/>
    <col min="7172" max="7173" width="7.7109375" style="11" customWidth="1"/>
    <col min="7174" max="7176" width="13.28515625" style="11" customWidth="1"/>
    <col min="7177" max="7178" width="8.7109375" style="11" customWidth="1"/>
    <col min="7179" max="7425" width="8.85546875" style="11"/>
    <col min="7426" max="7426" width="16.7109375" style="11" customWidth="1"/>
    <col min="7427" max="7427" width="0" style="11" hidden="1" customWidth="1"/>
    <col min="7428" max="7429" width="7.7109375" style="11" customWidth="1"/>
    <col min="7430" max="7432" width="13.28515625" style="11" customWidth="1"/>
    <col min="7433" max="7434" width="8.7109375" style="11" customWidth="1"/>
    <col min="7435" max="7681" width="8.85546875" style="11"/>
    <col min="7682" max="7682" width="16.7109375" style="11" customWidth="1"/>
    <col min="7683" max="7683" width="0" style="11" hidden="1" customWidth="1"/>
    <col min="7684" max="7685" width="7.7109375" style="11" customWidth="1"/>
    <col min="7686" max="7688" width="13.28515625" style="11" customWidth="1"/>
    <col min="7689" max="7690" width="8.7109375" style="11" customWidth="1"/>
    <col min="7691" max="7937" width="8.85546875" style="11"/>
    <col min="7938" max="7938" width="16.7109375" style="11" customWidth="1"/>
    <col min="7939" max="7939" width="0" style="11" hidden="1" customWidth="1"/>
    <col min="7940" max="7941" width="7.7109375" style="11" customWidth="1"/>
    <col min="7942" max="7944" width="13.28515625" style="11" customWidth="1"/>
    <col min="7945" max="7946" width="8.7109375" style="11" customWidth="1"/>
    <col min="7947" max="8193" width="8.85546875" style="11"/>
    <col min="8194" max="8194" width="16.7109375" style="11" customWidth="1"/>
    <col min="8195" max="8195" width="0" style="11" hidden="1" customWidth="1"/>
    <col min="8196" max="8197" width="7.7109375" style="11" customWidth="1"/>
    <col min="8198" max="8200" width="13.28515625" style="11" customWidth="1"/>
    <col min="8201" max="8202" width="8.7109375" style="11" customWidth="1"/>
    <col min="8203" max="8449" width="8.85546875" style="11"/>
    <col min="8450" max="8450" width="16.7109375" style="11" customWidth="1"/>
    <col min="8451" max="8451" width="0" style="11" hidden="1" customWidth="1"/>
    <col min="8452" max="8453" width="7.7109375" style="11" customWidth="1"/>
    <col min="8454" max="8456" width="13.28515625" style="11" customWidth="1"/>
    <col min="8457" max="8458" width="8.7109375" style="11" customWidth="1"/>
    <col min="8459" max="8705" width="8.85546875" style="11"/>
    <col min="8706" max="8706" width="16.7109375" style="11" customWidth="1"/>
    <col min="8707" max="8707" width="0" style="11" hidden="1" customWidth="1"/>
    <col min="8708" max="8709" width="7.7109375" style="11" customWidth="1"/>
    <col min="8710" max="8712" width="13.28515625" style="11" customWidth="1"/>
    <col min="8713" max="8714" width="8.7109375" style="11" customWidth="1"/>
    <col min="8715" max="8961" width="8.85546875" style="11"/>
    <col min="8962" max="8962" width="16.7109375" style="11" customWidth="1"/>
    <col min="8963" max="8963" width="0" style="11" hidden="1" customWidth="1"/>
    <col min="8964" max="8965" width="7.7109375" style="11" customWidth="1"/>
    <col min="8966" max="8968" width="13.28515625" style="11" customWidth="1"/>
    <col min="8969" max="8970" width="8.7109375" style="11" customWidth="1"/>
    <col min="8971" max="9217" width="8.85546875" style="11"/>
    <col min="9218" max="9218" width="16.7109375" style="11" customWidth="1"/>
    <col min="9219" max="9219" width="0" style="11" hidden="1" customWidth="1"/>
    <col min="9220" max="9221" width="7.7109375" style="11" customWidth="1"/>
    <col min="9222" max="9224" width="13.28515625" style="11" customWidth="1"/>
    <col min="9225" max="9226" width="8.7109375" style="11" customWidth="1"/>
    <col min="9227" max="9473" width="8.85546875" style="11"/>
    <col min="9474" max="9474" width="16.7109375" style="11" customWidth="1"/>
    <col min="9475" max="9475" width="0" style="11" hidden="1" customWidth="1"/>
    <col min="9476" max="9477" width="7.7109375" style="11" customWidth="1"/>
    <col min="9478" max="9480" width="13.28515625" style="11" customWidth="1"/>
    <col min="9481" max="9482" width="8.7109375" style="11" customWidth="1"/>
    <col min="9483" max="9729" width="8.85546875" style="11"/>
    <col min="9730" max="9730" width="16.7109375" style="11" customWidth="1"/>
    <col min="9731" max="9731" width="0" style="11" hidden="1" customWidth="1"/>
    <col min="9732" max="9733" width="7.7109375" style="11" customWidth="1"/>
    <col min="9734" max="9736" width="13.28515625" style="11" customWidth="1"/>
    <col min="9737" max="9738" width="8.7109375" style="11" customWidth="1"/>
    <col min="9739" max="9985" width="8.85546875" style="11"/>
    <col min="9986" max="9986" width="16.7109375" style="11" customWidth="1"/>
    <col min="9987" max="9987" width="0" style="11" hidden="1" customWidth="1"/>
    <col min="9988" max="9989" width="7.7109375" style="11" customWidth="1"/>
    <col min="9990" max="9992" width="13.28515625" style="11" customWidth="1"/>
    <col min="9993" max="9994" width="8.7109375" style="11" customWidth="1"/>
    <col min="9995" max="10241" width="8.85546875" style="11"/>
    <col min="10242" max="10242" width="16.7109375" style="11" customWidth="1"/>
    <col min="10243" max="10243" width="0" style="11" hidden="1" customWidth="1"/>
    <col min="10244" max="10245" width="7.7109375" style="11" customWidth="1"/>
    <col min="10246" max="10248" width="13.28515625" style="11" customWidth="1"/>
    <col min="10249" max="10250" width="8.7109375" style="11" customWidth="1"/>
    <col min="10251" max="10497" width="8.85546875" style="11"/>
    <col min="10498" max="10498" width="16.7109375" style="11" customWidth="1"/>
    <col min="10499" max="10499" width="0" style="11" hidden="1" customWidth="1"/>
    <col min="10500" max="10501" width="7.7109375" style="11" customWidth="1"/>
    <col min="10502" max="10504" width="13.28515625" style="11" customWidth="1"/>
    <col min="10505" max="10506" width="8.7109375" style="11" customWidth="1"/>
    <col min="10507" max="10753" width="8.85546875" style="11"/>
    <col min="10754" max="10754" width="16.7109375" style="11" customWidth="1"/>
    <col min="10755" max="10755" width="0" style="11" hidden="1" customWidth="1"/>
    <col min="10756" max="10757" width="7.7109375" style="11" customWidth="1"/>
    <col min="10758" max="10760" width="13.28515625" style="11" customWidth="1"/>
    <col min="10761" max="10762" width="8.7109375" style="11" customWidth="1"/>
    <col min="10763" max="11009" width="8.85546875" style="11"/>
    <col min="11010" max="11010" width="16.7109375" style="11" customWidth="1"/>
    <col min="11011" max="11011" width="0" style="11" hidden="1" customWidth="1"/>
    <col min="11012" max="11013" width="7.7109375" style="11" customWidth="1"/>
    <col min="11014" max="11016" width="13.28515625" style="11" customWidth="1"/>
    <col min="11017" max="11018" width="8.7109375" style="11" customWidth="1"/>
    <col min="11019" max="11265" width="8.85546875" style="11"/>
    <col min="11266" max="11266" width="16.7109375" style="11" customWidth="1"/>
    <col min="11267" max="11267" width="0" style="11" hidden="1" customWidth="1"/>
    <col min="11268" max="11269" width="7.7109375" style="11" customWidth="1"/>
    <col min="11270" max="11272" width="13.28515625" style="11" customWidth="1"/>
    <col min="11273" max="11274" width="8.7109375" style="11" customWidth="1"/>
    <col min="11275" max="11521" width="8.85546875" style="11"/>
    <col min="11522" max="11522" width="16.7109375" style="11" customWidth="1"/>
    <col min="11523" max="11523" width="0" style="11" hidden="1" customWidth="1"/>
    <col min="11524" max="11525" width="7.7109375" style="11" customWidth="1"/>
    <col min="11526" max="11528" width="13.28515625" style="11" customWidth="1"/>
    <col min="11529" max="11530" width="8.7109375" style="11" customWidth="1"/>
    <col min="11531" max="11777" width="8.85546875" style="11"/>
    <col min="11778" max="11778" width="16.7109375" style="11" customWidth="1"/>
    <col min="11779" max="11779" width="0" style="11" hidden="1" customWidth="1"/>
    <col min="11780" max="11781" width="7.7109375" style="11" customWidth="1"/>
    <col min="11782" max="11784" width="13.28515625" style="11" customWidth="1"/>
    <col min="11785" max="11786" width="8.7109375" style="11" customWidth="1"/>
    <col min="11787" max="12033" width="8.85546875" style="11"/>
    <col min="12034" max="12034" width="16.7109375" style="11" customWidth="1"/>
    <col min="12035" max="12035" width="0" style="11" hidden="1" customWidth="1"/>
    <col min="12036" max="12037" width="7.7109375" style="11" customWidth="1"/>
    <col min="12038" max="12040" width="13.28515625" style="11" customWidth="1"/>
    <col min="12041" max="12042" width="8.7109375" style="11" customWidth="1"/>
    <col min="12043" max="12289" width="8.85546875" style="11"/>
    <col min="12290" max="12290" width="16.7109375" style="11" customWidth="1"/>
    <col min="12291" max="12291" width="0" style="11" hidden="1" customWidth="1"/>
    <col min="12292" max="12293" width="7.7109375" style="11" customWidth="1"/>
    <col min="12294" max="12296" width="13.28515625" style="11" customWidth="1"/>
    <col min="12297" max="12298" width="8.7109375" style="11" customWidth="1"/>
    <col min="12299" max="12545" width="8.85546875" style="11"/>
    <col min="12546" max="12546" width="16.7109375" style="11" customWidth="1"/>
    <col min="12547" max="12547" width="0" style="11" hidden="1" customWidth="1"/>
    <col min="12548" max="12549" width="7.7109375" style="11" customWidth="1"/>
    <col min="12550" max="12552" width="13.28515625" style="11" customWidth="1"/>
    <col min="12553" max="12554" width="8.7109375" style="11" customWidth="1"/>
    <col min="12555" max="12801" width="8.85546875" style="11"/>
    <col min="12802" max="12802" width="16.7109375" style="11" customWidth="1"/>
    <col min="12803" max="12803" width="0" style="11" hidden="1" customWidth="1"/>
    <col min="12804" max="12805" width="7.7109375" style="11" customWidth="1"/>
    <col min="12806" max="12808" width="13.28515625" style="11" customWidth="1"/>
    <col min="12809" max="12810" width="8.7109375" style="11" customWidth="1"/>
    <col min="12811" max="13057" width="8.85546875" style="11"/>
    <col min="13058" max="13058" width="16.7109375" style="11" customWidth="1"/>
    <col min="13059" max="13059" width="0" style="11" hidden="1" customWidth="1"/>
    <col min="13060" max="13061" width="7.7109375" style="11" customWidth="1"/>
    <col min="13062" max="13064" width="13.28515625" style="11" customWidth="1"/>
    <col min="13065" max="13066" width="8.7109375" style="11" customWidth="1"/>
    <col min="13067" max="13313" width="8.85546875" style="11"/>
    <col min="13314" max="13314" width="16.7109375" style="11" customWidth="1"/>
    <col min="13315" max="13315" width="0" style="11" hidden="1" customWidth="1"/>
    <col min="13316" max="13317" width="7.7109375" style="11" customWidth="1"/>
    <col min="13318" max="13320" width="13.28515625" style="11" customWidth="1"/>
    <col min="13321" max="13322" width="8.7109375" style="11" customWidth="1"/>
    <col min="13323" max="13569" width="8.85546875" style="11"/>
    <col min="13570" max="13570" width="16.7109375" style="11" customWidth="1"/>
    <col min="13571" max="13571" width="0" style="11" hidden="1" customWidth="1"/>
    <col min="13572" max="13573" width="7.7109375" style="11" customWidth="1"/>
    <col min="13574" max="13576" width="13.28515625" style="11" customWidth="1"/>
    <col min="13577" max="13578" width="8.7109375" style="11" customWidth="1"/>
    <col min="13579" max="13825" width="8.85546875" style="11"/>
    <col min="13826" max="13826" width="16.7109375" style="11" customWidth="1"/>
    <col min="13827" max="13827" width="0" style="11" hidden="1" customWidth="1"/>
    <col min="13828" max="13829" width="7.7109375" style="11" customWidth="1"/>
    <col min="13830" max="13832" width="13.28515625" style="11" customWidth="1"/>
    <col min="13833" max="13834" width="8.7109375" style="11" customWidth="1"/>
    <col min="13835" max="14081" width="8.85546875" style="11"/>
    <col min="14082" max="14082" width="16.7109375" style="11" customWidth="1"/>
    <col min="14083" max="14083" width="0" style="11" hidden="1" customWidth="1"/>
    <col min="14084" max="14085" width="7.7109375" style="11" customWidth="1"/>
    <col min="14086" max="14088" width="13.28515625" style="11" customWidth="1"/>
    <col min="14089" max="14090" width="8.7109375" style="11" customWidth="1"/>
    <col min="14091" max="14337" width="8.85546875" style="11"/>
    <col min="14338" max="14338" width="16.7109375" style="11" customWidth="1"/>
    <col min="14339" max="14339" width="0" style="11" hidden="1" customWidth="1"/>
    <col min="14340" max="14341" width="7.7109375" style="11" customWidth="1"/>
    <col min="14342" max="14344" width="13.28515625" style="11" customWidth="1"/>
    <col min="14345" max="14346" width="8.7109375" style="11" customWidth="1"/>
    <col min="14347" max="14593" width="8.85546875" style="11"/>
    <col min="14594" max="14594" width="16.7109375" style="11" customWidth="1"/>
    <col min="14595" max="14595" width="0" style="11" hidden="1" customWidth="1"/>
    <col min="14596" max="14597" width="7.7109375" style="11" customWidth="1"/>
    <col min="14598" max="14600" width="13.28515625" style="11" customWidth="1"/>
    <col min="14601" max="14602" width="8.7109375" style="11" customWidth="1"/>
    <col min="14603" max="14849" width="8.85546875" style="11"/>
    <col min="14850" max="14850" width="16.7109375" style="11" customWidth="1"/>
    <col min="14851" max="14851" width="0" style="11" hidden="1" customWidth="1"/>
    <col min="14852" max="14853" width="7.7109375" style="11" customWidth="1"/>
    <col min="14854" max="14856" width="13.28515625" style="11" customWidth="1"/>
    <col min="14857" max="14858" width="8.7109375" style="11" customWidth="1"/>
    <col min="14859" max="15105" width="8.85546875" style="11"/>
    <col min="15106" max="15106" width="16.7109375" style="11" customWidth="1"/>
    <col min="15107" max="15107" width="0" style="11" hidden="1" customWidth="1"/>
    <col min="15108" max="15109" width="7.7109375" style="11" customWidth="1"/>
    <col min="15110" max="15112" width="13.28515625" style="11" customWidth="1"/>
    <col min="15113" max="15114" width="8.7109375" style="11" customWidth="1"/>
    <col min="15115" max="15361" width="8.85546875" style="11"/>
    <col min="15362" max="15362" width="16.7109375" style="11" customWidth="1"/>
    <col min="15363" max="15363" width="0" style="11" hidden="1" customWidth="1"/>
    <col min="15364" max="15365" width="7.7109375" style="11" customWidth="1"/>
    <col min="15366" max="15368" width="13.28515625" style="11" customWidth="1"/>
    <col min="15369" max="15370" width="8.7109375" style="11" customWidth="1"/>
    <col min="15371" max="15617" width="8.85546875" style="11"/>
    <col min="15618" max="15618" width="16.7109375" style="11" customWidth="1"/>
    <col min="15619" max="15619" width="0" style="11" hidden="1" customWidth="1"/>
    <col min="15620" max="15621" width="7.7109375" style="11" customWidth="1"/>
    <col min="15622" max="15624" width="13.28515625" style="11" customWidth="1"/>
    <col min="15625" max="15626" width="8.7109375" style="11" customWidth="1"/>
    <col min="15627" max="15873" width="8.85546875" style="11"/>
    <col min="15874" max="15874" width="16.7109375" style="11" customWidth="1"/>
    <col min="15875" max="15875" width="0" style="11" hidden="1" customWidth="1"/>
    <col min="15876" max="15877" width="7.7109375" style="11" customWidth="1"/>
    <col min="15878" max="15880" width="13.28515625" style="11" customWidth="1"/>
    <col min="15881" max="15882" width="8.7109375" style="11" customWidth="1"/>
    <col min="15883" max="16129" width="8.85546875" style="11"/>
    <col min="16130" max="16130" width="16.7109375" style="11" customWidth="1"/>
    <col min="16131" max="16131" width="0" style="11" hidden="1" customWidth="1"/>
    <col min="16132" max="16133" width="7.7109375" style="11" customWidth="1"/>
    <col min="16134" max="16136" width="13.28515625" style="11" customWidth="1"/>
    <col min="16137" max="16138" width="8.7109375" style="11" customWidth="1"/>
    <col min="16139" max="16384" width="8.85546875" style="11"/>
  </cols>
  <sheetData>
    <row r="1" spans="1:10" s="4" customFormat="1" ht="18" customHeight="1" thickBot="1" x14ac:dyDescent="0.3">
      <c r="A1" s="1"/>
      <c r="B1" s="2" t="s">
        <v>0</v>
      </c>
      <c r="C1" s="60" t="s">
        <v>1</v>
      </c>
      <c r="D1" s="60"/>
      <c r="E1" s="61"/>
      <c r="F1" s="62" t="s">
        <v>2</v>
      </c>
      <c r="G1" s="63"/>
      <c r="H1" s="63"/>
      <c r="I1" s="3" t="s">
        <v>3</v>
      </c>
      <c r="J1" s="3" t="s">
        <v>4</v>
      </c>
    </row>
    <row r="2" spans="1:10" ht="15" customHeight="1" thickBot="1" x14ac:dyDescent="0.3">
      <c r="A2" s="5" t="s">
        <v>5</v>
      </c>
      <c r="B2" s="6" t="s">
        <v>6</v>
      </c>
      <c r="C2" s="7">
        <v>2016</v>
      </c>
      <c r="D2" s="8">
        <v>2017</v>
      </c>
      <c r="E2" s="8">
        <v>2018</v>
      </c>
      <c r="F2" s="7">
        <v>2016</v>
      </c>
      <c r="G2" s="9">
        <v>2017</v>
      </c>
      <c r="H2" s="7">
        <v>2018</v>
      </c>
      <c r="I2" s="10" t="s">
        <v>7</v>
      </c>
      <c r="J2" s="10" t="s">
        <v>7</v>
      </c>
    </row>
    <row r="3" spans="1:10" x14ac:dyDescent="0.2">
      <c r="A3" s="12" t="s">
        <v>8</v>
      </c>
      <c r="B3" s="13">
        <v>12075</v>
      </c>
      <c r="C3" s="14">
        <v>6</v>
      </c>
      <c r="D3" s="15">
        <f>'[1]Progress Report Input'!EY4</f>
        <v>6</v>
      </c>
      <c r="E3" s="16">
        <f>'[1]Progress Report Input'!FU4</f>
        <v>6</v>
      </c>
      <c r="F3" s="17">
        <v>359541</v>
      </c>
      <c r="G3" s="17">
        <v>375476</v>
      </c>
      <c r="H3" s="17">
        <f>'[1]Progress Report Input'!DV4-'[1]Progress Report Input'!DW4</f>
        <v>393320</v>
      </c>
      <c r="I3" s="18">
        <f>SUM((G3-F3)/F3)</f>
        <v>4.4320397395568235E-2</v>
      </c>
      <c r="J3" s="18">
        <f>SUM((H3-G3)/G3)</f>
        <v>4.752367661315237E-2</v>
      </c>
    </row>
    <row r="4" spans="1:10" x14ac:dyDescent="0.2">
      <c r="A4" s="19" t="s">
        <v>9</v>
      </c>
      <c r="B4" s="20">
        <v>11700</v>
      </c>
      <c r="C4" s="21">
        <v>5</v>
      </c>
      <c r="D4" s="22">
        <f>'[1]Progress Report Input'!EY5</f>
        <v>5</v>
      </c>
      <c r="E4" s="23">
        <f>'[1]Progress Report Input'!FU5</f>
        <v>5</v>
      </c>
      <c r="F4" s="24">
        <v>257828</v>
      </c>
      <c r="G4" s="24">
        <v>287231</v>
      </c>
      <c r="H4" s="24">
        <f>'[1]Progress Report Input'!DV5-'[1]Progress Report Input'!DW5</f>
        <v>302743</v>
      </c>
      <c r="I4" s="25">
        <f t="shared" ref="I4:J41" si="0">SUM((G4-F4)/F4)</f>
        <v>0.11404114370820857</v>
      </c>
      <c r="J4" s="25">
        <f t="shared" si="0"/>
        <v>5.4005312797017035E-2</v>
      </c>
    </row>
    <row r="5" spans="1:10" x14ac:dyDescent="0.2">
      <c r="A5" s="26" t="s">
        <v>10</v>
      </c>
      <c r="B5" s="27">
        <v>29107</v>
      </c>
      <c r="C5" s="21">
        <v>25.5</v>
      </c>
      <c r="D5" s="22">
        <f>'[1]Progress Report Input'!EY6</f>
        <v>25.5</v>
      </c>
      <c r="E5" s="23">
        <f>'[1]Progress Report Input'!FU6</f>
        <v>25.5</v>
      </c>
      <c r="F5" s="24">
        <v>1996365</v>
      </c>
      <c r="G5" s="24">
        <v>1983516</v>
      </c>
      <c r="H5" s="24">
        <f>'[1]Progress Report Input'!DV6-'[1]Progress Report Input'!DW6</f>
        <v>1794006</v>
      </c>
      <c r="I5" s="25">
        <f t="shared" si="0"/>
        <v>-6.4361977894823843E-3</v>
      </c>
      <c r="J5" s="25">
        <f t="shared" si="0"/>
        <v>-9.5542460963259176E-2</v>
      </c>
    </row>
    <row r="6" spans="1:10" x14ac:dyDescent="0.2">
      <c r="A6" s="19" t="s">
        <v>11</v>
      </c>
      <c r="B6" s="20">
        <v>35076</v>
      </c>
      <c r="C6" s="21">
        <v>16</v>
      </c>
      <c r="D6" s="22">
        <f>'[1]Progress Report Input'!EY7</f>
        <v>16</v>
      </c>
      <c r="E6" s="23">
        <f>'[1]Progress Report Input'!FU7</f>
        <v>16</v>
      </c>
      <c r="F6" s="24">
        <v>1242901</v>
      </c>
      <c r="G6" s="24">
        <v>1254155</v>
      </c>
      <c r="H6" s="24">
        <f>'[1]Progress Report Input'!DV7-'[1]Progress Report Input'!DW7</f>
        <v>1311109</v>
      </c>
      <c r="I6" s="25">
        <f t="shared" si="0"/>
        <v>9.054623015026941E-3</v>
      </c>
      <c r="J6" s="25">
        <f t="shared" si="0"/>
        <v>4.5412249682056843E-2</v>
      </c>
    </row>
    <row r="7" spans="1:10" x14ac:dyDescent="0.2">
      <c r="A7" s="19" t="s">
        <v>12</v>
      </c>
      <c r="B7" s="20">
        <v>8294</v>
      </c>
      <c r="C7" s="21">
        <v>18.5</v>
      </c>
      <c r="D7" s="22">
        <f>'[1]Progress Report Input'!EY8</f>
        <v>18.5</v>
      </c>
      <c r="E7" s="23">
        <f>'[1]Progress Report Input'!FU8</f>
        <v>18.5</v>
      </c>
      <c r="F7" s="24">
        <v>1535373</v>
      </c>
      <c r="G7" s="24">
        <v>1537458</v>
      </c>
      <c r="H7" s="24">
        <f>'[1]Progress Report Input'!DV8-'[1]Progress Report Input'!DW8</f>
        <v>1516740</v>
      </c>
      <c r="I7" s="25">
        <f t="shared" si="0"/>
        <v>1.3579762051306099E-3</v>
      </c>
      <c r="J7" s="25">
        <f t="shared" si="0"/>
        <v>-1.3475490062167552E-2</v>
      </c>
    </row>
    <row r="8" spans="1:10" x14ac:dyDescent="0.2">
      <c r="A8" s="26" t="s">
        <v>13</v>
      </c>
      <c r="B8" s="20">
        <v>121468</v>
      </c>
      <c r="C8" s="21">
        <v>41.900000000000006</v>
      </c>
      <c r="D8" s="22">
        <f>'[1]Progress Report Input'!EY9</f>
        <v>41.900000000000006</v>
      </c>
      <c r="E8" s="23">
        <f>'[1]Progress Report Input'!FU9</f>
        <v>41.900000000000006</v>
      </c>
      <c r="F8" s="24">
        <v>3819168</v>
      </c>
      <c r="G8" s="24">
        <v>4175381</v>
      </c>
      <c r="H8" s="24">
        <f>'[1]Progress Report Input'!DV9-'[1]Progress Report Input'!DW9</f>
        <v>4269190</v>
      </c>
      <c r="I8" s="25">
        <f t="shared" si="0"/>
        <v>9.3269790697869268E-2</v>
      </c>
      <c r="J8" s="25">
        <f t="shared" si="0"/>
        <v>2.2467171259341362E-2</v>
      </c>
    </row>
    <row r="9" spans="1:10" x14ac:dyDescent="0.2">
      <c r="A9" s="19" t="s">
        <v>14</v>
      </c>
      <c r="B9" s="20">
        <v>5433</v>
      </c>
      <c r="C9" s="21">
        <v>3</v>
      </c>
      <c r="D9" s="22">
        <f>'[1]Progress Report Input'!EY10</f>
        <v>3</v>
      </c>
      <c r="E9" s="23">
        <f>'[1]Progress Report Input'!FU10</f>
        <v>3</v>
      </c>
      <c r="F9" s="24">
        <v>228993</v>
      </c>
      <c r="G9" s="24">
        <v>224817</v>
      </c>
      <c r="H9" s="24">
        <f>'[1]Progress Report Input'!DV10-'[1]Progress Report Input'!DW10</f>
        <v>214317</v>
      </c>
      <c r="I9" s="25">
        <f t="shared" si="0"/>
        <v>-1.823636530374291E-2</v>
      </c>
      <c r="J9" s="25">
        <f t="shared" si="0"/>
        <v>-4.6704653117869199E-2</v>
      </c>
    </row>
    <row r="10" spans="1:10" x14ac:dyDescent="0.2">
      <c r="A10" s="26" t="s">
        <v>15</v>
      </c>
      <c r="B10" s="20">
        <v>46728</v>
      </c>
      <c r="C10" s="21">
        <v>17</v>
      </c>
      <c r="D10" s="22">
        <f>'[1]Progress Report Input'!EY11</f>
        <v>17</v>
      </c>
      <c r="E10" s="23">
        <f>'[1]Progress Report Input'!FU11</f>
        <v>17</v>
      </c>
      <c r="F10" s="24">
        <v>1467590</v>
      </c>
      <c r="G10" s="24">
        <v>1512354</v>
      </c>
      <c r="H10" s="24">
        <f>'[1]Progress Report Input'!DV11-'[1]Progress Report Input'!DW11</f>
        <v>1635321</v>
      </c>
      <c r="I10" s="25">
        <f t="shared" si="0"/>
        <v>3.0501706879986917E-2</v>
      </c>
      <c r="J10" s="25">
        <f t="shared" si="0"/>
        <v>8.130834447490469E-2</v>
      </c>
    </row>
    <row r="11" spans="1:10" x14ac:dyDescent="0.2">
      <c r="A11" s="19" t="s">
        <v>16</v>
      </c>
      <c r="B11" s="20">
        <v>22906</v>
      </c>
      <c r="C11" s="21">
        <v>8</v>
      </c>
      <c r="D11" s="22">
        <f>'[1]Progress Report Input'!EY12</f>
        <v>8</v>
      </c>
      <c r="E11" s="23">
        <f>'[1]Progress Report Input'!FU12</f>
        <v>9</v>
      </c>
      <c r="F11" s="24">
        <v>676567</v>
      </c>
      <c r="G11" s="24">
        <v>720790</v>
      </c>
      <c r="H11" s="24">
        <f>'[1]Progress Report Input'!DV12-'[1]Progress Report Input'!DW12</f>
        <v>774414</v>
      </c>
      <c r="I11" s="25">
        <f t="shared" si="0"/>
        <v>6.5363814670239606E-2</v>
      </c>
      <c r="J11" s="25">
        <f t="shared" si="0"/>
        <v>7.4396148670209078E-2</v>
      </c>
    </row>
    <row r="12" spans="1:10" x14ac:dyDescent="0.2">
      <c r="A12" s="19" t="s">
        <v>17</v>
      </c>
      <c r="B12" s="20">
        <v>7121</v>
      </c>
      <c r="C12" s="21">
        <v>3.7</v>
      </c>
      <c r="D12" s="22">
        <f>'[1]Progress Report Input'!EY13</f>
        <v>3.7</v>
      </c>
      <c r="E12" s="23">
        <f>'[1]Progress Report Input'!FU13</f>
        <v>3.7</v>
      </c>
      <c r="F12" s="24">
        <v>218787</v>
      </c>
      <c r="G12" s="24">
        <v>223867.46</v>
      </c>
      <c r="H12" s="24">
        <f>'[1]Progress Report Input'!DV13-'[1]Progress Report Input'!DW13</f>
        <v>234604</v>
      </c>
      <c r="I12" s="25">
        <f t="shared" si="0"/>
        <v>2.3221032328246155E-2</v>
      </c>
      <c r="J12" s="25">
        <f t="shared" si="0"/>
        <v>4.7959359524604464E-2</v>
      </c>
    </row>
    <row r="13" spans="1:10" x14ac:dyDescent="0.2">
      <c r="A13" s="19" t="s">
        <v>18</v>
      </c>
      <c r="B13" s="20">
        <v>16883</v>
      </c>
      <c r="C13" s="21">
        <v>10</v>
      </c>
      <c r="D13" s="22">
        <f>'[1]Progress Report Input'!EY14</f>
        <v>10</v>
      </c>
      <c r="E13" s="23">
        <f>'[1]Progress Report Input'!FU14</f>
        <v>10</v>
      </c>
      <c r="F13" s="24">
        <v>830100</v>
      </c>
      <c r="G13" s="24">
        <v>861066</v>
      </c>
      <c r="H13" s="24">
        <f>'[1]Progress Report Input'!DV14-'[1]Progress Report Input'!DW14</f>
        <v>892852</v>
      </c>
      <c r="I13" s="25">
        <f t="shared" si="0"/>
        <v>3.7303939284423562E-2</v>
      </c>
      <c r="J13" s="25">
        <f t="shared" si="0"/>
        <v>3.6914708047931288E-2</v>
      </c>
    </row>
    <row r="14" spans="1:10" x14ac:dyDescent="0.2">
      <c r="A14" s="19" t="s">
        <v>19</v>
      </c>
      <c r="B14" s="20">
        <v>2963</v>
      </c>
      <c r="C14" s="21">
        <v>2.3729999999999993</v>
      </c>
      <c r="D14" s="22">
        <f>'[1]Progress Report Input'!EY15</f>
        <v>2.335</v>
      </c>
      <c r="E14" s="23">
        <f>'[1]Progress Report Input'!FU15</f>
        <v>2.3339999999999996</v>
      </c>
      <c r="F14" s="24">
        <v>147000</v>
      </c>
      <c r="G14" s="24">
        <v>161710</v>
      </c>
      <c r="H14" s="24">
        <f>'[1]Progress Report Input'!DV15-'[1]Progress Report Input'!DW15</f>
        <v>136642</v>
      </c>
      <c r="I14" s="25">
        <f t="shared" si="0"/>
        <v>0.10006802721088436</v>
      </c>
      <c r="J14" s="25">
        <f t="shared" si="0"/>
        <v>-0.15501824253292931</v>
      </c>
    </row>
    <row r="15" spans="1:10" x14ac:dyDescent="0.2">
      <c r="A15" s="26" t="s">
        <v>20</v>
      </c>
      <c r="B15" s="20">
        <v>48471</v>
      </c>
      <c r="C15" s="21">
        <v>17</v>
      </c>
      <c r="D15" s="22">
        <f>'[1]Progress Report Input'!EY16</f>
        <v>17</v>
      </c>
      <c r="E15" s="23">
        <f>'[1]Progress Report Input'!FU16</f>
        <v>17</v>
      </c>
      <c r="F15" s="24">
        <v>1425242</v>
      </c>
      <c r="G15" s="24">
        <v>1404288.43</v>
      </c>
      <c r="H15" s="24">
        <f>'[1]Progress Report Input'!DV16-'[1]Progress Report Input'!DW16</f>
        <v>1481940.11</v>
      </c>
      <c r="I15" s="25">
        <f t="shared" si="0"/>
        <v>-1.4701762928681632E-2</v>
      </c>
      <c r="J15" s="25">
        <f t="shared" si="0"/>
        <v>5.5296104661348079E-2</v>
      </c>
    </row>
    <row r="16" spans="1:10" x14ac:dyDescent="0.2">
      <c r="A16" s="19" t="s">
        <v>21</v>
      </c>
      <c r="B16" s="20">
        <v>49287</v>
      </c>
      <c r="C16" s="21">
        <v>15</v>
      </c>
      <c r="D16" s="22">
        <f>'[1]Progress Report Input'!EY17</f>
        <v>15</v>
      </c>
      <c r="E16" s="23">
        <f>'[1]Progress Report Input'!FU17</f>
        <v>15</v>
      </c>
      <c r="F16" s="24">
        <v>1359225</v>
      </c>
      <c r="G16" s="24">
        <v>1396785</v>
      </c>
      <c r="H16" s="24">
        <f>'[1]Progress Report Input'!DV17-'[1]Progress Report Input'!DW17</f>
        <v>1532176</v>
      </c>
      <c r="I16" s="25">
        <f t="shared" si="0"/>
        <v>2.7633394029686034E-2</v>
      </c>
      <c r="J16" s="25">
        <f>SUM((H16-G16)/G16)</f>
        <v>9.6930450999974938E-2</v>
      </c>
    </row>
    <row r="17" spans="1:10" x14ac:dyDescent="0.2">
      <c r="A17" s="19" t="s">
        <v>22</v>
      </c>
      <c r="B17" s="20">
        <v>48475</v>
      </c>
      <c r="C17" s="21">
        <v>16.5</v>
      </c>
      <c r="D17" s="22">
        <f>'[1]Progress Report Input'!EY18</f>
        <v>17.5</v>
      </c>
      <c r="E17" s="23">
        <f>'[1]Progress Report Input'!FU18</f>
        <v>17.5</v>
      </c>
      <c r="F17" s="24">
        <v>1168617</v>
      </c>
      <c r="G17" s="24">
        <v>1159497</v>
      </c>
      <c r="H17" s="24">
        <f>'[1]Progress Report Input'!DV18-'[1]Progress Report Input'!DW18</f>
        <v>1159447</v>
      </c>
      <c r="I17" s="25">
        <f t="shared" si="0"/>
        <v>-7.8040966373071757E-3</v>
      </c>
      <c r="J17" s="25">
        <f t="shared" si="0"/>
        <v>-4.3122146930953683E-5</v>
      </c>
    </row>
    <row r="18" spans="1:10" x14ac:dyDescent="0.2">
      <c r="A18" s="26" t="s">
        <v>23</v>
      </c>
      <c r="B18" s="27">
        <v>26121</v>
      </c>
      <c r="C18" s="21">
        <v>9.9</v>
      </c>
      <c r="D18" s="22">
        <f>'[1]Progress Report Input'!EY19</f>
        <v>9.620000000000001</v>
      </c>
      <c r="E18" s="23">
        <f>'[1]Progress Report Input'!FU19</f>
        <v>9.620000000000001</v>
      </c>
      <c r="F18" s="24">
        <v>819882</v>
      </c>
      <c r="G18" s="24">
        <v>815759</v>
      </c>
      <c r="H18" s="24">
        <f>'[1]Progress Report Input'!DV19-'[1]Progress Report Input'!DW19</f>
        <v>850402</v>
      </c>
      <c r="I18" s="25">
        <f t="shared" si="0"/>
        <v>-5.0287724331062279E-3</v>
      </c>
      <c r="J18" s="25">
        <f t="shared" si="0"/>
        <v>4.2467199258604565E-2</v>
      </c>
    </row>
    <row r="19" spans="1:10" x14ac:dyDescent="0.2">
      <c r="A19" s="19" t="s">
        <v>24</v>
      </c>
      <c r="B19" s="20">
        <v>548300</v>
      </c>
      <c r="C19" s="21">
        <v>213</v>
      </c>
      <c r="D19" s="22">
        <f>'[1]Progress Report Input'!EY20</f>
        <v>213</v>
      </c>
      <c r="E19" s="23">
        <f>'[1]Progress Report Input'!FU20</f>
        <v>213</v>
      </c>
      <c r="F19" s="24">
        <v>23359756</v>
      </c>
      <c r="G19" s="24">
        <v>23359756</v>
      </c>
      <c r="H19" s="24">
        <f>'[1]Progress Report Input'!DV20-'[1]Progress Report Input'!DW20</f>
        <v>24569793</v>
      </c>
      <c r="I19" s="25">
        <f t="shared" si="0"/>
        <v>0</v>
      </c>
      <c r="J19" s="25">
        <f t="shared" si="0"/>
        <v>5.1800070171965834E-2</v>
      </c>
    </row>
    <row r="20" spans="1:10" x14ac:dyDescent="0.2">
      <c r="A20" s="19" t="s">
        <v>25</v>
      </c>
      <c r="B20" s="20">
        <v>103225</v>
      </c>
      <c r="C20" s="21">
        <v>22.200000000000003</v>
      </c>
      <c r="D20" s="22">
        <f>'[1]Progress Report Input'!EY21</f>
        <v>22.5</v>
      </c>
      <c r="E20" s="23">
        <f>'[1]Progress Report Input'!FU21</f>
        <v>23.2</v>
      </c>
      <c r="F20" s="24">
        <v>2079474</v>
      </c>
      <c r="G20" s="24">
        <v>2183484</v>
      </c>
      <c r="H20" s="24">
        <f>'[1]Progress Report Input'!DV21-'[1]Progress Report Input'!DW21</f>
        <v>2242792</v>
      </c>
      <c r="I20" s="25">
        <f t="shared" si="0"/>
        <v>5.0017456337516121E-2</v>
      </c>
      <c r="J20" s="25">
        <f t="shared" si="0"/>
        <v>2.7162095073744529E-2</v>
      </c>
    </row>
    <row r="21" spans="1:10" x14ac:dyDescent="0.2">
      <c r="A21" s="19" t="s">
        <v>26</v>
      </c>
      <c r="B21" s="20">
        <v>5495</v>
      </c>
      <c r="C21" s="21">
        <v>14</v>
      </c>
      <c r="D21" s="22">
        <f>'[1]Progress Report Input'!EY22</f>
        <v>14</v>
      </c>
      <c r="E21" s="23">
        <f>'[1]Progress Report Input'!FU22</f>
        <v>14</v>
      </c>
      <c r="F21" s="24">
        <v>1099474</v>
      </c>
      <c r="G21" s="24">
        <v>1126817</v>
      </c>
      <c r="H21" s="24">
        <f>'[1]Progress Report Input'!DV22-'[1]Progress Report Input'!DW22</f>
        <v>1138791</v>
      </c>
      <c r="I21" s="25">
        <f t="shared" si="0"/>
        <v>2.4869164709670259E-2</v>
      </c>
      <c r="J21" s="25">
        <f t="shared" si="0"/>
        <v>1.0626392750553106E-2</v>
      </c>
    </row>
    <row r="22" spans="1:10" x14ac:dyDescent="0.2">
      <c r="A22" s="19" t="s">
        <v>27</v>
      </c>
      <c r="B22" s="20">
        <v>13945</v>
      </c>
      <c r="C22" s="21">
        <v>9</v>
      </c>
      <c r="D22" s="22">
        <f>'[1]Progress Report Input'!EY23</f>
        <v>9</v>
      </c>
      <c r="E22" s="23">
        <f>'[1]Progress Report Input'!FU23</f>
        <v>9</v>
      </c>
      <c r="F22" s="24">
        <v>569198</v>
      </c>
      <c r="G22" s="24">
        <v>595981</v>
      </c>
      <c r="H22" s="24">
        <f>'[1]Progress Report Input'!DV23-'[1]Progress Report Input'!DW23</f>
        <v>712910</v>
      </c>
      <c r="I22" s="25">
        <f t="shared" si="0"/>
        <v>4.7053924996222754E-2</v>
      </c>
      <c r="J22" s="25">
        <f t="shared" si="0"/>
        <v>0.19619585188118413</v>
      </c>
    </row>
    <row r="23" spans="1:10" x14ac:dyDescent="0.2">
      <c r="A23" s="19" t="s">
        <v>28</v>
      </c>
      <c r="B23" s="20">
        <v>41510</v>
      </c>
      <c r="C23" s="21">
        <v>18</v>
      </c>
      <c r="D23" s="22">
        <f>'[1]Progress Report Input'!EY24</f>
        <v>18</v>
      </c>
      <c r="E23" s="23">
        <f>'[1]Progress Report Input'!FU24</f>
        <v>19</v>
      </c>
      <c r="F23" s="24">
        <v>1489358</v>
      </c>
      <c r="G23" s="24">
        <v>1494803</v>
      </c>
      <c r="H23" s="24">
        <f>'[1]Progress Report Input'!DV24-'[1]Progress Report Input'!DW24</f>
        <v>1612328</v>
      </c>
      <c r="I23" s="25">
        <f t="shared" si="0"/>
        <v>3.6559376590450383E-3</v>
      </c>
      <c r="J23" s="25">
        <f t="shared" si="0"/>
        <v>7.8622400409953691E-2</v>
      </c>
    </row>
    <row r="24" spans="1:10" x14ac:dyDescent="0.2">
      <c r="A24" s="19" t="s">
        <v>29</v>
      </c>
      <c r="B24" s="20">
        <v>15000</v>
      </c>
      <c r="C24" s="21">
        <v>4</v>
      </c>
      <c r="D24" s="22">
        <f>'[1]Progress Report Input'!EY25</f>
        <v>4</v>
      </c>
      <c r="E24" s="23">
        <f>'[1]Progress Report Input'!FU25</f>
        <v>4</v>
      </c>
      <c r="F24" s="24">
        <v>329326</v>
      </c>
      <c r="G24" s="24">
        <v>354671</v>
      </c>
      <c r="H24" s="24">
        <f>'[1]Progress Report Input'!DV25-'[1]Progress Report Input'!DW25</f>
        <v>354171</v>
      </c>
      <c r="I24" s="25">
        <f t="shared" si="0"/>
        <v>7.6960215713305358E-2</v>
      </c>
      <c r="J24" s="25">
        <f t="shared" si="0"/>
        <v>-1.4097572116130159E-3</v>
      </c>
    </row>
    <row r="25" spans="1:10" x14ac:dyDescent="0.2">
      <c r="A25" s="19" t="s">
        <v>30</v>
      </c>
      <c r="B25" s="20">
        <v>49160</v>
      </c>
      <c r="C25" s="21">
        <v>15</v>
      </c>
      <c r="D25" s="22">
        <f>'[1]Progress Report Input'!EY26</f>
        <v>15</v>
      </c>
      <c r="E25" s="23">
        <f>'[1]Progress Report Input'!FU26</f>
        <v>13</v>
      </c>
      <c r="F25" s="24">
        <v>1216239</v>
      </c>
      <c r="G25" s="24">
        <v>1276508</v>
      </c>
      <c r="H25" s="24">
        <f>'[1]Progress Report Input'!DV26-'[1]Progress Report Input'!DW26</f>
        <v>1128903</v>
      </c>
      <c r="I25" s="25">
        <f t="shared" si="0"/>
        <v>4.9553582807326524E-2</v>
      </c>
      <c r="J25" s="25">
        <f t="shared" si="0"/>
        <v>-0.1156318644301485</v>
      </c>
    </row>
    <row r="26" spans="1:10" x14ac:dyDescent="0.2">
      <c r="A26" s="19" t="s">
        <v>31</v>
      </c>
      <c r="B26" s="20">
        <v>43411</v>
      </c>
      <c r="C26" s="21">
        <v>13</v>
      </c>
      <c r="D26" s="22">
        <f>'[1]Progress Report Input'!EY27</f>
        <v>13</v>
      </c>
      <c r="E26" s="23">
        <f>'[1]Progress Report Input'!FU27</f>
        <v>13</v>
      </c>
      <c r="F26" s="24">
        <v>917721</v>
      </c>
      <c r="G26" s="24">
        <v>926793</v>
      </c>
      <c r="H26" s="24">
        <f>'[1]Progress Report Input'!DV27-'[1]Progress Report Input'!DW27</f>
        <v>926471</v>
      </c>
      <c r="I26" s="25">
        <f t="shared" si="0"/>
        <v>9.8853573144779289E-3</v>
      </c>
      <c r="J26" s="25">
        <f t="shared" si="0"/>
        <v>-3.4743464829794786E-4</v>
      </c>
    </row>
    <row r="27" spans="1:10" x14ac:dyDescent="0.2">
      <c r="A27" s="19" t="s">
        <v>32</v>
      </c>
      <c r="B27" s="20">
        <v>0</v>
      </c>
      <c r="C27" s="21">
        <v>8</v>
      </c>
      <c r="D27" s="22">
        <f>'[1]Progress Report Input'!EY28</f>
        <v>8</v>
      </c>
      <c r="E27" s="23">
        <f>'[1]Progress Report Input'!FU28</f>
        <v>7.1</v>
      </c>
      <c r="F27" s="24">
        <v>661346</v>
      </c>
      <c r="G27" s="24">
        <v>660230</v>
      </c>
      <c r="H27" s="24">
        <f>'[1]Progress Report Input'!DV28-'[1]Progress Report Input'!DW28</f>
        <v>619885</v>
      </c>
      <c r="I27" s="25">
        <f t="shared" si="0"/>
        <v>-1.6874676795504925E-3</v>
      </c>
      <c r="J27" s="25">
        <f t="shared" si="0"/>
        <v>-6.1107492843403055E-2</v>
      </c>
    </row>
    <row r="28" spans="1:10" x14ac:dyDescent="0.2">
      <c r="A28" s="19" t="s">
        <v>33</v>
      </c>
      <c r="B28" s="20">
        <v>15745</v>
      </c>
      <c r="C28" s="21">
        <v>4.9000000000000004</v>
      </c>
      <c r="D28" s="22">
        <f>'[1]Progress Report Input'!EY29</f>
        <v>5.0000000000000009</v>
      </c>
      <c r="E28" s="23">
        <f>'[1]Progress Report Input'!FU29</f>
        <v>5.0000000000000009</v>
      </c>
      <c r="F28" s="24">
        <v>311456</v>
      </c>
      <c r="G28" s="24">
        <v>323429</v>
      </c>
      <c r="H28" s="24">
        <f>'[1]Progress Report Input'!DV29-'[1]Progress Report Input'!DW29</f>
        <v>338759.54</v>
      </c>
      <c r="I28" s="25">
        <f t="shared" si="0"/>
        <v>3.8442027124216585E-2</v>
      </c>
      <c r="J28" s="25">
        <f t="shared" si="0"/>
        <v>4.7400016696090883E-2</v>
      </c>
    </row>
    <row r="29" spans="1:10" x14ac:dyDescent="0.2">
      <c r="A29" s="26" t="s">
        <v>34</v>
      </c>
      <c r="B29" s="27">
        <v>251987</v>
      </c>
      <c r="C29" s="21">
        <v>57.35</v>
      </c>
      <c r="D29" s="22">
        <f>'[1]Progress Report Input'!EY30</f>
        <v>57.7</v>
      </c>
      <c r="E29" s="23">
        <f>'[1]Progress Report Input'!FU30</f>
        <v>59.95</v>
      </c>
      <c r="F29" s="24">
        <v>6243080</v>
      </c>
      <c r="G29" s="24">
        <v>6298665</v>
      </c>
      <c r="H29" s="24">
        <f>'[1]Progress Report Input'!DV30-'[1]Progress Report Input'!DW30</f>
        <v>6624519</v>
      </c>
      <c r="I29" s="25">
        <f t="shared" si="0"/>
        <v>8.9034579085963978E-3</v>
      </c>
      <c r="J29" s="25">
        <f t="shared" si="0"/>
        <v>5.1733819785621242E-2</v>
      </c>
    </row>
    <row r="30" spans="1:10" x14ac:dyDescent="0.2">
      <c r="A30" s="19" t="s">
        <v>35</v>
      </c>
      <c r="B30" s="20">
        <v>15212</v>
      </c>
      <c r="C30" s="21">
        <v>9.4</v>
      </c>
      <c r="D30" s="22">
        <f>'[1]Progress Report Input'!EY31</f>
        <v>9.5500000000000007</v>
      </c>
      <c r="E30" s="23">
        <f>'[1]Progress Report Input'!FU31</f>
        <v>9.75</v>
      </c>
      <c r="F30" s="24">
        <v>962642</v>
      </c>
      <c r="G30" s="24">
        <v>937034</v>
      </c>
      <c r="H30" s="24">
        <f>'[1]Progress Report Input'!DV31-'[1]Progress Report Input'!DW31</f>
        <v>909642</v>
      </c>
      <c r="I30" s="25">
        <f t="shared" si="0"/>
        <v>-2.6601789658045254E-2</v>
      </c>
      <c r="J30" s="25">
        <f t="shared" si="0"/>
        <v>-2.9232663916143917E-2</v>
      </c>
    </row>
    <row r="31" spans="1:10" x14ac:dyDescent="0.2">
      <c r="A31" s="19" t="s">
        <v>36</v>
      </c>
      <c r="B31" s="20">
        <v>0</v>
      </c>
      <c r="C31" s="21">
        <v>21</v>
      </c>
      <c r="D31" s="22">
        <f>'[1]Progress Report Input'!EY32</f>
        <v>21</v>
      </c>
      <c r="E31" s="23">
        <f>'[1]Progress Report Input'!FU32</f>
        <v>21</v>
      </c>
      <c r="F31" s="24">
        <v>1824277</v>
      </c>
      <c r="G31" s="24">
        <v>1799004</v>
      </c>
      <c r="H31" s="24">
        <f>'[1]Progress Report Input'!DV32-'[1]Progress Report Input'!DW32</f>
        <v>1879079</v>
      </c>
      <c r="I31" s="25">
        <f t="shared" si="0"/>
        <v>-1.3853707523583315E-2</v>
      </c>
      <c r="J31" s="25">
        <f t="shared" si="0"/>
        <v>4.4510740387458836E-2</v>
      </c>
    </row>
    <row r="32" spans="1:10" x14ac:dyDescent="0.2">
      <c r="A32" s="19" t="s">
        <v>37</v>
      </c>
      <c r="B32" s="20">
        <v>5795</v>
      </c>
      <c r="C32" s="21">
        <v>4</v>
      </c>
      <c r="D32" s="22">
        <f>'[1]Progress Report Input'!EY33</f>
        <v>3</v>
      </c>
      <c r="E32" s="23">
        <f>'[1]Progress Report Input'!FU33</f>
        <v>4</v>
      </c>
      <c r="F32" s="24">
        <v>337504</v>
      </c>
      <c r="G32" s="24">
        <v>363606.64</v>
      </c>
      <c r="H32" s="24">
        <f>'[1]Progress Report Input'!DV33-'[1]Progress Report Input'!DW33</f>
        <v>413200</v>
      </c>
      <c r="I32" s="25">
        <f t="shared" si="0"/>
        <v>7.7340238930501612E-2</v>
      </c>
      <c r="J32" s="25">
        <f t="shared" si="0"/>
        <v>0.13639288875472677</v>
      </c>
    </row>
    <row r="33" spans="1:11" x14ac:dyDescent="0.2">
      <c r="A33" s="19" t="s">
        <v>38</v>
      </c>
      <c r="B33" s="20">
        <v>197637</v>
      </c>
      <c r="C33" s="21">
        <v>62.5</v>
      </c>
      <c r="D33" s="22">
        <f>'[1]Progress Report Input'!EY34</f>
        <v>62</v>
      </c>
      <c r="E33" s="23">
        <f>'[1]Progress Report Input'!FU34</f>
        <v>63.349999999999994</v>
      </c>
      <c r="F33" s="24">
        <v>6400208</v>
      </c>
      <c r="G33" s="24">
        <v>6944279</v>
      </c>
      <c r="H33" s="24">
        <f>'[1]Progress Report Input'!DV34-'[1]Progress Report Input'!DW34</f>
        <v>7312070</v>
      </c>
      <c r="I33" s="25">
        <f t="shared" si="0"/>
        <v>8.500833097924318E-2</v>
      </c>
      <c r="J33" s="25">
        <f t="shared" si="0"/>
        <v>5.2963165794461885E-2</v>
      </c>
    </row>
    <row r="34" spans="1:11" x14ac:dyDescent="0.2">
      <c r="A34" s="19" t="s">
        <v>39</v>
      </c>
      <c r="B34" s="20">
        <v>168916</v>
      </c>
      <c r="C34" s="21">
        <v>43</v>
      </c>
      <c r="D34" s="22">
        <f>'[1]Progress Report Input'!EY35</f>
        <v>43</v>
      </c>
      <c r="E34" s="23">
        <f>'[1]Progress Report Input'!FU35</f>
        <v>43</v>
      </c>
      <c r="F34" s="24">
        <v>3403369</v>
      </c>
      <c r="G34" s="24">
        <v>3454043</v>
      </c>
      <c r="H34" s="24">
        <f>'[1]Progress Report Input'!DV35-'[1]Progress Report Input'!DW35</f>
        <v>3455420</v>
      </c>
      <c r="I34" s="25">
        <f t="shared" si="0"/>
        <v>1.4889364038986075E-2</v>
      </c>
      <c r="J34" s="25">
        <f t="shared" si="0"/>
        <v>3.9866324767815571E-4</v>
      </c>
    </row>
    <row r="35" spans="1:11" x14ac:dyDescent="0.2">
      <c r="A35" s="19" t="s">
        <v>40</v>
      </c>
      <c r="B35" s="20">
        <v>0</v>
      </c>
      <c r="C35" s="21">
        <v>13</v>
      </c>
      <c r="D35" s="22">
        <f>'[1]Progress Report Input'!EY36</f>
        <v>13</v>
      </c>
      <c r="E35" s="23">
        <f>'[1]Progress Report Input'!FU36</f>
        <v>14</v>
      </c>
      <c r="F35" s="24">
        <v>738900</v>
      </c>
      <c r="G35" s="24">
        <v>807732</v>
      </c>
      <c r="H35" s="24">
        <f>'[1]Progress Report Input'!DV36-'[1]Progress Report Input'!DW36</f>
        <v>800134</v>
      </c>
      <c r="I35" s="25">
        <f t="shared" si="0"/>
        <v>9.3154689403166874E-2</v>
      </c>
      <c r="J35" s="25">
        <f t="shared" si="0"/>
        <v>-9.4065853525674356E-3</v>
      </c>
    </row>
    <row r="36" spans="1:11" x14ac:dyDescent="0.2">
      <c r="A36" s="19" t="s">
        <v>41</v>
      </c>
      <c r="B36" s="20">
        <v>93247</v>
      </c>
      <c r="C36" s="21">
        <v>30</v>
      </c>
      <c r="D36" s="22">
        <f>'[1]Progress Report Input'!EY37</f>
        <v>32</v>
      </c>
      <c r="E36" s="23">
        <f>'[1]Progress Report Input'!FU37</f>
        <v>32</v>
      </c>
      <c r="F36" s="24">
        <v>2898952</v>
      </c>
      <c r="G36" s="24">
        <v>3197999</v>
      </c>
      <c r="H36" s="24">
        <f>'[1]Progress Report Input'!DV37-'[1]Progress Report Input'!DW37</f>
        <v>3320872</v>
      </c>
      <c r="I36" s="25">
        <f t="shared" si="0"/>
        <v>0.1031569339540634</v>
      </c>
      <c r="J36" s="25">
        <f t="shared" si="0"/>
        <v>3.8421838155671718E-2</v>
      </c>
    </row>
    <row r="37" spans="1:11" x14ac:dyDescent="0.2">
      <c r="A37" s="19" t="s">
        <v>42</v>
      </c>
      <c r="B37" s="20">
        <v>2830</v>
      </c>
      <c r="C37" s="21">
        <v>3.12</v>
      </c>
      <c r="D37" s="22">
        <f>'[1]Progress Report Input'!EY38</f>
        <v>3.5</v>
      </c>
      <c r="E37" s="23">
        <f>'[1]Progress Report Input'!FU38</f>
        <v>4</v>
      </c>
      <c r="F37" s="24">
        <v>226339</v>
      </c>
      <c r="G37" s="24">
        <v>260760</v>
      </c>
      <c r="H37" s="24">
        <f>'[1]Progress Report Input'!DV38-'[1]Progress Report Input'!DW38</f>
        <v>304048</v>
      </c>
      <c r="I37" s="25">
        <f t="shared" si="0"/>
        <v>0.15207719394359787</v>
      </c>
      <c r="J37" s="25">
        <f t="shared" si="0"/>
        <v>0.16600705629697807</v>
      </c>
    </row>
    <row r="38" spans="1:11" x14ac:dyDescent="0.2">
      <c r="A38" s="19" t="s">
        <v>43</v>
      </c>
      <c r="B38" s="20">
        <v>25380</v>
      </c>
      <c r="C38" s="21">
        <v>13</v>
      </c>
      <c r="D38" s="22">
        <f>'[1]Progress Report Input'!EY39</f>
        <v>13.375</v>
      </c>
      <c r="E38" s="23">
        <f>'[1]Progress Report Input'!FU39</f>
        <v>13.5</v>
      </c>
      <c r="F38" s="24">
        <v>884282</v>
      </c>
      <c r="G38" s="24">
        <v>937394</v>
      </c>
      <c r="H38" s="24">
        <f>'[1]Progress Report Input'!DV39-'[1]Progress Report Input'!DW39</f>
        <v>1003432</v>
      </c>
      <c r="I38" s="25">
        <f t="shared" si="0"/>
        <v>6.0062287822210562E-2</v>
      </c>
      <c r="J38" s="25">
        <f t="shared" si="0"/>
        <v>7.0448498710254173E-2</v>
      </c>
    </row>
    <row r="39" spans="1:11" x14ac:dyDescent="0.2">
      <c r="A39" s="19" t="s">
        <v>44</v>
      </c>
      <c r="B39" s="20">
        <v>90038</v>
      </c>
      <c r="C39" s="21">
        <v>28</v>
      </c>
      <c r="D39" s="22">
        <f>'[1]Progress Report Input'!EY40</f>
        <v>29</v>
      </c>
      <c r="E39" s="23">
        <f>'[1]Progress Report Input'!FU40</f>
        <v>29</v>
      </c>
      <c r="F39" s="24">
        <v>2673108</v>
      </c>
      <c r="G39" s="24">
        <v>2810571</v>
      </c>
      <c r="H39" s="24">
        <f>'[1]Progress Report Input'!DV40-'[1]Progress Report Input'!DW40</f>
        <v>2830376</v>
      </c>
      <c r="I39" s="25">
        <f t="shared" si="0"/>
        <v>5.1424409339241063E-2</v>
      </c>
      <c r="J39" s="25">
        <f t="shared" si="0"/>
        <v>7.046610813247557E-3</v>
      </c>
    </row>
    <row r="40" spans="1:11" x14ac:dyDescent="0.2">
      <c r="A40" s="19" t="s">
        <v>45</v>
      </c>
      <c r="B40" s="20">
        <v>34756</v>
      </c>
      <c r="C40" s="21">
        <v>6</v>
      </c>
      <c r="D40" s="22">
        <f>'[1]Progress Report Input'!EY41</f>
        <v>6</v>
      </c>
      <c r="E40" s="23">
        <f>'[1]Progress Report Input'!FU41</f>
        <v>6</v>
      </c>
      <c r="F40" s="24">
        <v>358842</v>
      </c>
      <c r="G40" s="24">
        <v>380295</v>
      </c>
      <c r="H40" s="24">
        <f>'[1]Progress Report Input'!DV41-'[1]Progress Report Input'!DW41</f>
        <v>402713</v>
      </c>
      <c r="I40" s="25">
        <f t="shared" si="0"/>
        <v>5.9783971775879075E-2</v>
      </c>
      <c r="J40" s="25">
        <f t="shared" si="0"/>
        <v>5.8948973822953235E-2</v>
      </c>
    </row>
    <row r="41" spans="1:11" ht="13.5" thickBot="1" x14ac:dyDescent="0.25">
      <c r="A41" s="28" t="s">
        <v>46</v>
      </c>
      <c r="B41" s="29">
        <v>0</v>
      </c>
      <c r="C41" s="30">
        <v>24.4</v>
      </c>
      <c r="D41" s="31">
        <f>'[1]Progress Report Input'!EY42</f>
        <v>24</v>
      </c>
      <c r="E41" s="32">
        <f>'[1]Progress Report Input'!FU42</f>
        <v>24</v>
      </c>
      <c r="F41" s="33">
        <v>1836020</v>
      </c>
      <c r="G41" s="33">
        <v>1878494</v>
      </c>
      <c r="H41" s="33">
        <f>'[1]Progress Report Input'!DV42-'[1]Progress Report Input'!DW42</f>
        <v>1921037</v>
      </c>
      <c r="I41" s="34">
        <f t="shared" si="0"/>
        <v>2.3133734926634786E-2</v>
      </c>
      <c r="J41" s="34">
        <f t="shared" si="0"/>
        <v>2.264739732998881E-2</v>
      </c>
    </row>
    <row r="42" spans="1:11" ht="13.5" thickBot="1" x14ac:dyDescent="0.25">
      <c r="A42" s="35" t="s">
        <v>47</v>
      </c>
      <c r="B42" s="36"/>
      <c r="C42" s="37">
        <f t="shared" ref="C42" si="1">SUM(C3:C41)</f>
        <v>851.24299999999994</v>
      </c>
      <c r="D42" s="37">
        <f>'[1]Progress Report Input'!EY43</f>
        <v>854.68000000000006</v>
      </c>
      <c r="E42" s="38">
        <f>'[1]Progress Report Input'!FU43</f>
        <v>860.904</v>
      </c>
      <c r="F42" s="39">
        <f>SUM(F3:F41)</f>
        <v>78374050</v>
      </c>
      <c r="G42" s="39">
        <f>SUM(G3:G41)</f>
        <v>80466499.530000001</v>
      </c>
      <c r="H42" s="39">
        <f>SUM(H3:H41)</f>
        <v>83320568.650000006</v>
      </c>
      <c r="I42" s="40"/>
      <c r="J42" s="41"/>
    </row>
    <row r="43" spans="1:11" ht="14.25" customHeight="1" thickBot="1" x14ac:dyDescent="0.25">
      <c r="A43" s="42" t="s">
        <v>48</v>
      </c>
      <c r="B43" s="43"/>
      <c r="C43" s="43"/>
      <c r="D43" s="43"/>
      <c r="E43" s="43"/>
      <c r="F43" s="44"/>
      <c r="G43" s="44"/>
      <c r="H43" s="44"/>
      <c r="I43" s="45">
        <f>AVERAGE(I3:I41)</f>
        <v>3.7978409362965961E-2</v>
      </c>
      <c r="J43" s="46">
        <f>AVERAGE(J3:J41)</f>
        <v>2.9181729201188392E-2</v>
      </c>
      <c r="K43" s="47"/>
    </row>
    <row r="44" spans="1:11" ht="14.25" customHeight="1" thickBot="1" x14ac:dyDescent="0.25">
      <c r="A44" s="42" t="s">
        <v>49</v>
      </c>
      <c r="B44" s="43"/>
      <c r="C44" s="43"/>
      <c r="D44" s="43"/>
      <c r="E44" s="43"/>
      <c r="F44" s="44"/>
      <c r="G44" s="44"/>
      <c r="H44" s="44"/>
      <c r="I44" s="45">
        <f>MEDIAN(I3:I41)</f>
        <v>3.0501706879986917E-2</v>
      </c>
      <c r="J44" s="46">
        <f>MEDIAN(J3:J41)</f>
        <v>4.2467199258604565E-2</v>
      </c>
      <c r="K44" s="47"/>
    </row>
    <row r="45" spans="1:11" ht="14.25" customHeight="1" thickBot="1" x14ac:dyDescent="0.25">
      <c r="A45" s="35" t="s">
        <v>50</v>
      </c>
      <c r="B45" s="36"/>
      <c r="C45" s="36"/>
      <c r="D45" s="36"/>
      <c r="E45" s="36"/>
      <c r="F45" s="48"/>
      <c r="G45" s="48"/>
      <c r="H45" s="48"/>
      <c r="I45" s="49">
        <f>SUM((G42-F42)/F42)</f>
        <v>2.6698244253040404E-2</v>
      </c>
      <c r="J45" s="50">
        <f>SUM((H42-G42)/G42)</f>
        <v>3.5469035395729293E-2</v>
      </c>
      <c r="K45" s="47"/>
    </row>
    <row r="46" spans="1:11" s="54" customFormat="1" ht="12" x14ac:dyDescent="0.2">
      <c r="A46" s="51" t="s">
        <v>51</v>
      </c>
      <c r="B46" s="52"/>
      <c r="C46" s="52"/>
      <c r="D46" s="52"/>
      <c r="E46" s="52"/>
      <c r="F46" s="52"/>
      <c r="G46" s="52"/>
      <c r="H46" s="52"/>
      <c r="I46" s="52"/>
      <c r="J46" s="52"/>
      <c r="K46" s="53"/>
    </row>
    <row r="47" spans="1:11" s="54" customFormat="1" ht="12" x14ac:dyDescent="0.2">
      <c r="A47" s="55" t="s">
        <v>52</v>
      </c>
      <c r="B47" s="56"/>
      <c r="C47" s="56"/>
      <c r="D47" s="56"/>
      <c r="E47" s="56"/>
      <c r="F47" s="56"/>
      <c r="G47" s="56"/>
      <c r="H47" s="56"/>
      <c r="I47" s="56"/>
      <c r="J47" s="56"/>
      <c r="K47" s="53"/>
    </row>
    <row r="48" spans="1:11" s="54" customFormat="1" ht="12" x14ac:dyDescent="0.2">
      <c r="A48" s="57" t="s">
        <v>53</v>
      </c>
      <c r="B48" s="56"/>
      <c r="C48" s="56"/>
      <c r="D48" s="56"/>
      <c r="E48" s="56"/>
      <c r="F48" s="56"/>
      <c r="G48" s="56"/>
      <c r="H48" s="56"/>
      <c r="I48" s="56"/>
      <c r="J48" s="56"/>
      <c r="K48" s="53"/>
    </row>
    <row r="49" spans="1:1" s="59" customFormat="1" x14ac:dyDescent="0.2">
      <c r="A49" s="58" t="s">
        <v>54</v>
      </c>
    </row>
  </sheetData>
  <mergeCells count="2">
    <mergeCell ref="C1:E1"/>
    <mergeCell ref="F1:H1"/>
  </mergeCells>
  <printOptions horizontalCentered="1"/>
  <pageMargins left="0.25" right="0.25" top="1.5" bottom="0.5" header="0.5" footer="0.5"/>
  <pageSetup scale="98" orientation="portrait" horizontalDpi="1200" verticalDpi="1200" r:id="rId1"/>
  <headerFooter alignWithMargins="0">
    <oddHeader>&amp;C&amp;"Arial,Bold"&amp;18 2016-2018 ASSESSORS' BUDGETS,
 Less Items paid to Central Services 
FTEs&amp;16, $, and % Change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</vt:lpstr>
      <vt:lpstr>'25'!Print_Area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2018 - 2018 Assessors' Budgets, Less Items paid to Central Services - FTEs, $, and % Change</dc:title>
  <dc:creator>Leverington, Marc (DOR)</dc:creator>
  <cp:keywords>2018 - 2018 Assessors' Budgets, Less Items paid to Central Services - FTEs, $, and % Change</cp:keywords>
  <cp:lastModifiedBy>Bayles, Sherree (DOR)</cp:lastModifiedBy>
  <dcterms:created xsi:type="dcterms:W3CDTF">2018-07-25T18:19:35Z</dcterms:created>
  <dcterms:modified xsi:type="dcterms:W3CDTF">2018-07-26T21:51:42Z</dcterms:modified>
</cp:coreProperties>
</file>