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2" sheetId="1" r:id="rId1"/>
  </sheets>
  <externalReferences>
    <externalReference r:id="rId2"/>
  </externalReferences>
  <definedNames>
    <definedName name="_xlnm.Print_Area" localSheetId="0">'22'!$A$1:$H$52</definedName>
  </definedNames>
  <calcPr calcId="125725"/>
</workbook>
</file>

<file path=xl/calcChain.xml><?xml version="1.0" encoding="utf-8"?>
<calcChain xmlns="http://schemas.openxmlformats.org/spreadsheetml/2006/main">
  <c r="G42" i="1"/>
  <c r="F42"/>
  <c r="E42"/>
  <c r="D42"/>
  <c r="C42"/>
  <c r="B42"/>
  <c r="E41"/>
  <c r="F41" s="1"/>
  <c r="G41" s="1"/>
  <c r="D41"/>
  <c r="C41"/>
  <c r="B41"/>
  <c r="F40"/>
  <c r="G40" s="1"/>
  <c r="E40"/>
  <c r="D40"/>
  <c r="C40"/>
  <c r="B40"/>
  <c r="E39"/>
  <c r="D39"/>
  <c r="F39" s="1"/>
  <c r="G39" s="1"/>
  <c r="C39"/>
  <c r="B39"/>
  <c r="G38"/>
  <c r="F38"/>
  <c r="E38"/>
  <c r="D38"/>
  <c r="C38"/>
  <c r="B38"/>
  <c r="E37"/>
  <c r="F37" s="1"/>
  <c r="G37" s="1"/>
  <c r="D37"/>
  <c r="C37"/>
  <c r="B37"/>
  <c r="F36"/>
  <c r="G36" s="1"/>
  <c r="E36"/>
  <c r="D36"/>
  <c r="C36"/>
  <c r="B36"/>
  <c r="E35"/>
  <c r="D35"/>
  <c r="F35" s="1"/>
  <c r="G35" s="1"/>
  <c r="C35"/>
  <c r="B35"/>
  <c r="G34"/>
  <c r="F34"/>
  <c r="E34"/>
  <c r="D34"/>
  <c r="C34"/>
  <c r="B34"/>
  <c r="E33"/>
  <c r="F33" s="1"/>
  <c r="G33" s="1"/>
  <c r="D33"/>
  <c r="C33"/>
  <c r="B33"/>
  <c r="F32"/>
  <c r="G32" s="1"/>
  <c r="E32"/>
  <c r="D32"/>
  <c r="C32"/>
  <c r="B32"/>
  <c r="E31"/>
  <c r="D31"/>
  <c r="F31" s="1"/>
  <c r="G31" s="1"/>
  <c r="C31"/>
  <c r="B31"/>
  <c r="G30"/>
  <c r="F30"/>
  <c r="E30"/>
  <c r="D30"/>
  <c r="C30"/>
  <c r="B30"/>
  <c r="E29"/>
  <c r="F29" s="1"/>
  <c r="G29" s="1"/>
  <c r="D29"/>
  <c r="C29"/>
  <c r="B29"/>
  <c r="E28"/>
  <c r="D28"/>
  <c r="F28" s="1"/>
  <c r="G28" s="1"/>
  <c r="C28"/>
  <c r="B28"/>
  <c r="E27"/>
  <c r="D27"/>
  <c r="F27" s="1"/>
  <c r="G27" s="1"/>
  <c r="C27"/>
  <c r="B27"/>
  <c r="G26"/>
  <c r="F26"/>
  <c r="E26"/>
  <c r="D26"/>
  <c r="C26"/>
  <c r="B26"/>
  <c r="E25"/>
  <c r="F25" s="1"/>
  <c r="G25" s="1"/>
  <c r="D25"/>
  <c r="C25"/>
  <c r="B25"/>
  <c r="E24"/>
  <c r="D24"/>
  <c r="F24" s="1"/>
  <c r="G24" s="1"/>
  <c r="C24"/>
  <c r="B24"/>
  <c r="E23"/>
  <c r="D23"/>
  <c r="F23" s="1"/>
  <c r="G23" s="1"/>
  <c r="C23"/>
  <c r="B23"/>
  <c r="G22"/>
  <c r="F22"/>
  <c r="E22"/>
  <c r="D22"/>
  <c r="C22"/>
  <c r="B22"/>
  <c r="E21"/>
  <c r="F21" s="1"/>
  <c r="G21" s="1"/>
  <c r="D21"/>
  <c r="C21"/>
  <c r="B21"/>
  <c r="E20"/>
  <c r="D20"/>
  <c r="F20" s="1"/>
  <c r="G20" s="1"/>
  <c r="C20"/>
  <c r="B20"/>
  <c r="E19"/>
  <c r="D19"/>
  <c r="F19" s="1"/>
  <c r="G19" s="1"/>
  <c r="C19"/>
  <c r="B19"/>
  <c r="G18"/>
  <c r="F18"/>
  <c r="E18"/>
  <c r="D18"/>
  <c r="C18"/>
  <c r="B18"/>
  <c r="E17"/>
  <c r="F17" s="1"/>
  <c r="G17" s="1"/>
  <c r="D17"/>
  <c r="C17"/>
  <c r="B17"/>
  <c r="E16"/>
  <c r="D16"/>
  <c r="F16" s="1"/>
  <c r="G16" s="1"/>
  <c r="C16"/>
  <c r="B16"/>
  <c r="E15"/>
  <c r="D15"/>
  <c r="F15" s="1"/>
  <c r="G15" s="1"/>
  <c r="C15"/>
  <c r="B15"/>
  <c r="G14"/>
  <c r="F14"/>
  <c r="E14"/>
  <c r="D14"/>
  <c r="C14"/>
  <c r="B14"/>
  <c r="E13"/>
  <c r="F13" s="1"/>
  <c r="G13" s="1"/>
  <c r="D13"/>
  <c r="C13"/>
  <c r="B13"/>
  <c r="E12"/>
  <c r="D12"/>
  <c r="F12" s="1"/>
  <c r="G12" s="1"/>
  <c r="C12"/>
  <c r="B12"/>
  <c r="E11"/>
  <c r="D11"/>
  <c r="F11" s="1"/>
  <c r="G11" s="1"/>
  <c r="C11"/>
  <c r="B11"/>
  <c r="G10"/>
  <c r="F10"/>
  <c r="E10"/>
  <c r="D10"/>
  <c r="C10"/>
  <c r="B10"/>
  <c r="E9"/>
  <c r="F9" s="1"/>
  <c r="G9" s="1"/>
  <c r="D9"/>
  <c r="C9"/>
  <c r="B9"/>
  <c r="E8"/>
  <c r="D8"/>
  <c r="F8" s="1"/>
  <c r="G8" s="1"/>
  <c r="C8"/>
  <c r="B8"/>
  <c r="E7"/>
  <c r="D7"/>
  <c r="F7" s="1"/>
  <c r="G7" s="1"/>
  <c r="C7"/>
  <c r="B7"/>
  <c r="G6"/>
  <c r="F6"/>
  <c r="E6"/>
  <c r="D6"/>
  <c r="C6"/>
  <c r="B6"/>
  <c r="E5"/>
  <c r="F5" s="1"/>
  <c r="G5" s="1"/>
  <c r="D5"/>
  <c r="C5"/>
  <c r="B5"/>
  <c r="E4"/>
  <c r="E43" s="1"/>
  <c r="D4"/>
  <c r="D43" s="1"/>
  <c r="C4"/>
  <c r="B4"/>
  <c r="G45" l="1"/>
  <c r="F45"/>
  <c r="F4"/>
  <c r="F44" l="1"/>
  <c r="G4"/>
  <c r="F46"/>
  <c r="G46" l="1"/>
  <c r="G44"/>
</calcChain>
</file>

<file path=xl/sharedStrings.xml><?xml version="1.0" encoding="utf-8"?>
<sst xmlns="http://schemas.openxmlformats.org/spreadsheetml/2006/main" count="65" uniqueCount="63">
  <si>
    <t>REAL</t>
  </si>
  <si>
    <t>TOTAL</t>
  </si>
  <si>
    <t xml:space="preserve">PARCELS </t>
  </si>
  <si>
    <t>INSPECTIONS</t>
  </si>
  <si>
    <t>REVAL</t>
  </si>
  <si>
    <t xml:space="preserve">INSPEC. </t>
  </si>
  <si>
    <t>PROP.</t>
  </si>
  <si>
    <t>REAL PROP.</t>
  </si>
  <si>
    <t>PER</t>
  </si>
  <si>
    <t>PER APPR.</t>
  </si>
  <si>
    <t>COUNTY</t>
  </si>
  <si>
    <t>CYCLE</t>
  </si>
  <si>
    <t>APPR. (a)</t>
  </si>
  <si>
    <t>PARCELS</t>
  </si>
  <si>
    <t>APPRAISER</t>
  </si>
  <si>
    <t>PER YEAR</t>
  </si>
  <si>
    <t>COLUMBIA</t>
  </si>
  <si>
    <t>SKAMANIA</t>
  </si>
  <si>
    <t>GARFIELD (b)</t>
  </si>
  <si>
    <t>SAN JUAN</t>
  </si>
  <si>
    <t>WALLA WALLA</t>
  </si>
  <si>
    <t xml:space="preserve">KITTITAS </t>
  </si>
  <si>
    <t>WAHKIAKUM</t>
  </si>
  <si>
    <t>KING</t>
  </si>
  <si>
    <t>SKAGIT</t>
  </si>
  <si>
    <t>BENTON</t>
  </si>
  <si>
    <t xml:space="preserve">STEVENS </t>
  </si>
  <si>
    <t xml:space="preserve">COWLITZ </t>
  </si>
  <si>
    <t xml:space="preserve">ADAMS   </t>
  </si>
  <si>
    <t>GRANT</t>
  </si>
  <si>
    <t>YAKIMA</t>
  </si>
  <si>
    <t>THURSTON</t>
  </si>
  <si>
    <t xml:space="preserve">LEWIS </t>
  </si>
  <si>
    <t xml:space="preserve">ISLAND </t>
  </si>
  <si>
    <t>CLALLAM</t>
  </si>
  <si>
    <t>CLARK</t>
  </si>
  <si>
    <t>FRANKLIN</t>
  </si>
  <si>
    <t>DOUGLAS</t>
  </si>
  <si>
    <t>MASON</t>
  </si>
  <si>
    <t>WHATCOM</t>
  </si>
  <si>
    <t>CHELAN</t>
  </si>
  <si>
    <t>SNOHOMISH</t>
  </si>
  <si>
    <t>SPOKANE</t>
  </si>
  <si>
    <t xml:space="preserve">PACIFIC </t>
  </si>
  <si>
    <t xml:space="preserve">OKANOGAN </t>
  </si>
  <si>
    <t>KITSAP</t>
  </si>
  <si>
    <t>KLICKITAT</t>
  </si>
  <si>
    <t xml:space="preserve">JEFFERSON </t>
  </si>
  <si>
    <t>PIERCE</t>
  </si>
  <si>
    <t>GRAYS HARBOR</t>
  </si>
  <si>
    <t>PEND OREILLE</t>
  </si>
  <si>
    <t>ASOTIN</t>
  </si>
  <si>
    <t>FERRY</t>
  </si>
  <si>
    <t xml:space="preserve">WHITMAN </t>
  </si>
  <si>
    <t>LINCOLN</t>
  </si>
  <si>
    <t>MEAN - All Counties</t>
  </si>
  <si>
    <t>MEAN - Cyclical Counties</t>
  </si>
  <si>
    <t>MEAN - Annual Counties</t>
  </si>
  <si>
    <t>Notes:</t>
  </si>
  <si>
    <t xml:space="preserve">    (a) Includes real property appraisers, appraisal managers, sale analysts but not appraisal clerks/support.</t>
  </si>
  <si>
    <t xml:space="preserve">    (b) County relies on contracted labor to perform real property valuation.</t>
  </si>
  <si>
    <t xml:space="preserve">     -Real property appraisers is from the 2013 County Statistics for Comparison Report, total real parcels is from 2013 Progress Report</t>
  </si>
  <si>
    <t xml:space="preserve">     -Highlighted counties have less than 1 FTE and parcels per appraiser is capped at the total number of parcels.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</si>
</sst>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#,##0.0_);\(#,##0.0\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6">
    <xf numFmtId="0" fontId="0" fillId="0" borderId="0" xfId="0"/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2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3" fillId="0" borderId="0" xfId="1" applyFont="1"/>
    <xf numFmtId="164" fontId="2" fillId="2" borderId="2" xfId="1" applyNumberFormat="1" applyFont="1" applyFill="1" applyBorder="1" applyAlignment="1" applyProtection="1">
      <alignment horizontal="centerContinuous"/>
    </xf>
    <xf numFmtId="164" fontId="2" fillId="2" borderId="2" xfId="1" applyNumberFormat="1" applyFont="1" applyFill="1" applyBorder="1" applyAlignment="1" applyProtection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2" applyNumberFormat="1" applyFont="1" applyFill="1" applyBorder="1" applyAlignment="1" applyProtection="1">
      <alignment horizontal="centerContinuous"/>
    </xf>
    <xf numFmtId="164" fontId="2" fillId="2" borderId="2" xfId="1" applyFont="1" applyFill="1" applyBorder="1" applyAlignment="1">
      <alignment horizontal="centerContinuous"/>
    </xf>
    <xf numFmtId="164" fontId="2" fillId="2" borderId="3" xfId="1" applyNumberFormat="1" applyFont="1" applyFill="1" applyBorder="1" applyAlignment="1" applyProtection="1">
      <alignment horizontal="center"/>
    </xf>
    <xf numFmtId="164" fontId="2" fillId="2" borderId="3" xfId="1" applyFont="1" applyFill="1" applyBorder="1" applyAlignment="1">
      <alignment horizontal="center"/>
    </xf>
    <xf numFmtId="164" fontId="3" fillId="0" borderId="4" xfId="1" applyNumberFormat="1" applyFont="1" applyFill="1" applyBorder="1" applyAlignment="1" applyProtection="1">
      <alignment horizontal="left"/>
    </xf>
    <xf numFmtId="164" fontId="3" fillId="0" borderId="4" xfId="1" applyNumberFormat="1" applyFont="1" applyFill="1" applyBorder="1" applyAlignment="1" applyProtection="1">
      <alignment horizontal="center"/>
    </xf>
    <xf numFmtId="164" fontId="3" fillId="0" borderId="4" xfId="1" applyFont="1" applyFill="1" applyBorder="1" applyAlignment="1">
      <alignment horizontal="center"/>
    </xf>
    <xf numFmtId="43" fontId="3" fillId="0" borderId="4" xfId="1" applyNumberFormat="1" applyFont="1" applyFill="1" applyBorder="1" applyAlignment="1">
      <alignment horizontal="right"/>
    </xf>
    <xf numFmtId="37" fontId="3" fillId="0" borderId="4" xfId="1" applyNumberFormat="1" applyFont="1" applyFill="1" applyBorder="1" applyProtection="1"/>
    <xf numFmtId="165" fontId="3" fillId="0" borderId="5" xfId="3" applyNumberFormat="1" applyFont="1" applyBorder="1" applyAlignment="1" applyProtection="1"/>
    <xf numFmtId="164" fontId="3" fillId="0" borderId="5" xfId="1" applyNumberFormat="1" applyFont="1" applyFill="1" applyBorder="1" applyAlignment="1" applyProtection="1">
      <alignment horizontal="left"/>
    </xf>
    <xf numFmtId="164" fontId="3" fillId="0" borderId="5" xfId="1" applyNumberFormat="1" applyFont="1" applyFill="1" applyBorder="1" applyAlignment="1" applyProtection="1">
      <alignment horizontal="center"/>
    </xf>
    <xf numFmtId="164" fontId="3" fillId="0" borderId="5" xfId="1" applyFont="1" applyFill="1" applyBorder="1" applyAlignment="1">
      <alignment horizontal="center"/>
    </xf>
    <xf numFmtId="43" fontId="3" fillId="0" borderId="5" xfId="1" applyNumberFormat="1" applyFont="1" applyFill="1" applyBorder="1" applyAlignment="1">
      <alignment horizontal="right"/>
    </xf>
    <xf numFmtId="37" fontId="3" fillId="0" borderId="5" xfId="1" applyNumberFormat="1" applyFont="1" applyFill="1" applyBorder="1" applyProtection="1"/>
    <xf numFmtId="165" fontId="3" fillId="0" borderId="5" xfId="3" applyNumberFormat="1" applyFont="1" applyFill="1" applyBorder="1" applyProtection="1"/>
    <xf numFmtId="164" fontId="3" fillId="0" borderId="6" xfId="1" applyNumberFormat="1" applyFont="1" applyFill="1" applyBorder="1" applyAlignment="1" applyProtection="1">
      <alignment horizontal="left"/>
    </xf>
    <xf numFmtId="164" fontId="3" fillId="0" borderId="6" xfId="1" applyNumberFormat="1" applyFont="1" applyFill="1" applyBorder="1" applyAlignment="1" applyProtection="1">
      <alignment horizontal="center"/>
    </xf>
    <xf numFmtId="164" fontId="3" fillId="0" borderId="6" xfId="1" applyFont="1" applyFill="1" applyBorder="1" applyAlignment="1">
      <alignment horizontal="center"/>
    </xf>
    <xf numFmtId="43" fontId="3" fillId="0" borderId="6" xfId="1" applyNumberFormat="1" applyFont="1" applyFill="1" applyBorder="1" applyAlignment="1">
      <alignment horizontal="right"/>
    </xf>
    <xf numFmtId="37" fontId="3" fillId="0" borderId="6" xfId="1" applyNumberFormat="1" applyFont="1" applyFill="1" applyBorder="1" applyProtection="1"/>
    <xf numFmtId="164" fontId="2" fillId="2" borderId="7" xfId="1" applyFont="1" applyFill="1" applyBorder="1"/>
    <xf numFmtId="164" fontId="2" fillId="2" borderId="8" xfId="1" applyFont="1" applyFill="1" applyBorder="1" applyAlignment="1">
      <alignment horizontal="center"/>
    </xf>
    <xf numFmtId="164" fontId="2" fillId="2" borderId="8" xfId="1" applyFont="1" applyFill="1" applyBorder="1"/>
    <xf numFmtId="166" fontId="4" fillId="2" borderId="8" xfId="3" applyNumberFormat="1" applyFont="1" applyFill="1" applyBorder="1"/>
    <xf numFmtId="37" fontId="4" fillId="2" borderId="8" xfId="3" applyNumberFormat="1" applyFont="1" applyFill="1" applyBorder="1"/>
    <xf numFmtId="165" fontId="4" fillId="2" borderId="8" xfId="3" applyNumberFormat="1" applyFont="1" applyFill="1" applyBorder="1"/>
    <xf numFmtId="165" fontId="4" fillId="2" borderId="9" xfId="3" applyNumberFormat="1" applyFont="1" applyFill="1" applyBorder="1"/>
    <xf numFmtId="164" fontId="4" fillId="2" borderId="8" xfId="1" applyFont="1" applyFill="1" applyBorder="1"/>
    <xf numFmtId="0" fontId="5" fillId="0" borderId="0" xfId="4" quotePrefix="1" applyFont="1" applyFill="1"/>
    <xf numFmtId="0" fontId="5" fillId="0" borderId="0" xfId="4" quotePrefix="1" applyFont="1" applyFill="1" applyAlignment="1">
      <alignment horizontal="center"/>
    </xf>
    <xf numFmtId="0" fontId="3" fillId="0" borderId="0" xfId="4" applyFill="1"/>
    <xf numFmtId="0" fontId="3" fillId="3" borderId="0" xfId="4" applyFill="1"/>
    <xf numFmtId="0" fontId="6" fillId="0" borderId="0" xfId="4" applyFont="1" applyFill="1"/>
    <xf numFmtId="0" fontId="3" fillId="0" borderId="0" xfId="4" applyFont="1" applyFill="1"/>
    <xf numFmtId="164" fontId="3" fillId="0" borderId="0" xfId="1" applyFont="1" applyFill="1"/>
    <xf numFmtId="164" fontId="3" fillId="0" borderId="0" xfId="1" applyFont="1" applyAlignment="1">
      <alignment horizontal="center"/>
    </xf>
  </cellXfs>
  <cellStyles count="18">
    <cellStyle name="Comma 2" xfId="3"/>
    <cellStyle name="Comma 2 2" xfId="5"/>
    <cellStyle name="Comma 3" xfId="6"/>
    <cellStyle name="Currency 2" xfId="7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24" xfId="2"/>
    <cellStyle name="Normal_25" xfId="1"/>
    <cellStyle name="Percent 2" xfId="15"/>
    <cellStyle name="Percent 2 2" xfId="16"/>
    <cellStyle name="Percent 3" xfId="17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B4">
            <v>6</v>
          </cell>
          <cell r="C4" t="str">
            <v>Annual</v>
          </cell>
          <cell r="E4">
            <v>12806</v>
          </cell>
        </row>
        <row r="5">
          <cell r="B5">
            <v>4</v>
          </cell>
          <cell r="C5" t="str">
            <v>4 Year</v>
          </cell>
          <cell r="E5">
            <v>13205</v>
          </cell>
        </row>
        <row r="6">
          <cell r="B6">
            <v>6</v>
          </cell>
          <cell r="C6" t="str">
            <v>Annual</v>
          </cell>
          <cell r="E6">
            <v>71600</v>
          </cell>
        </row>
        <row r="7">
          <cell r="B7">
            <v>4</v>
          </cell>
          <cell r="C7" t="str">
            <v>Annual</v>
          </cell>
          <cell r="E7">
            <v>43334</v>
          </cell>
        </row>
        <row r="8">
          <cell r="B8">
            <v>6</v>
          </cell>
          <cell r="C8" t="str">
            <v>Annual</v>
          </cell>
          <cell r="E8">
            <v>49583</v>
          </cell>
        </row>
        <row r="9">
          <cell r="B9">
            <v>6</v>
          </cell>
          <cell r="C9" t="str">
            <v>Annual</v>
          </cell>
          <cell r="E9">
            <v>161009</v>
          </cell>
        </row>
        <row r="10">
          <cell r="B10">
            <v>6</v>
          </cell>
          <cell r="C10" t="str">
            <v>Annual</v>
          </cell>
          <cell r="E10">
            <v>5435</v>
          </cell>
        </row>
        <row r="11">
          <cell r="B11">
            <v>6</v>
          </cell>
          <cell r="C11" t="str">
            <v>Annual</v>
          </cell>
          <cell r="E11">
            <v>56057</v>
          </cell>
        </row>
        <row r="12">
          <cell r="B12">
            <v>6</v>
          </cell>
          <cell r="C12" t="str">
            <v>Annual</v>
          </cell>
          <cell r="E12">
            <v>25725</v>
          </cell>
        </row>
        <row r="13">
          <cell r="B13">
            <v>4</v>
          </cell>
          <cell r="C13" t="str">
            <v>Annual</v>
          </cell>
          <cell r="E13">
            <v>9242</v>
          </cell>
        </row>
        <row r="14">
          <cell r="B14">
            <v>6</v>
          </cell>
          <cell r="C14" t="str">
            <v>Annual</v>
          </cell>
          <cell r="E14">
            <v>29109</v>
          </cell>
        </row>
        <row r="15">
          <cell r="B15">
            <v>6</v>
          </cell>
          <cell r="C15" t="str">
            <v>Annual</v>
          </cell>
          <cell r="E15">
            <v>3275</v>
          </cell>
        </row>
        <row r="16">
          <cell r="B16">
            <v>6</v>
          </cell>
          <cell r="C16" t="str">
            <v>Annual</v>
          </cell>
          <cell r="E16">
            <v>53373</v>
          </cell>
        </row>
        <row r="17">
          <cell r="B17">
            <v>4</v>
          </cell>
          <cell r="C17" t="str">
            <v>4 Year</v>
          </cell>
          <cell r="E17">
            <v>56919</v>
          </cell>
        </row>
        <row r="18">
          <cell r="B18">
            <v>6</v>
          </cell>
          <cell r="C18" t="str">
            <v>Annual</v>
          </cell>
          <cell r="E18">
            <v>49176</v>
          </cell>
        </row>
        <row r="19">
          <cell r="B19">
            <v>4</v>
          </cell>
          <cell r="C19" t="str">
            <v>4 Year</v>
          </cell>
          <cell r="E19">
            <v>29396</v>
          </cell>
        </row>
        <row r="20">
          <cell r="B20">
            <v>6</v>
          </cell>
          <cell r="C20" t="str">
            <v>Annual</v>
          </cell>
          <cell r="E20">
            <v>668896</v>
          </cell>
        </row>
        <row r="21">
          <cell r="B21">
            <v>6</v>
          </cell>
          <cell r="C21" t="str">
            <v>Annual</v>
          </cell>
          <cell r="E21">
            <v>113399</v>
          </cell>
        </row>
        <row r="22">
          <cell r="B22">
            <v>6</v>
          </cell>
          <cell r="C22" t="str">
            <v>Annual</v>
          </cell>
          <cell r="E22">
            <v>33730</v>
          </cell>
        </row>
        <row r="23">
          <cell r="B23">
            <v>4</v>
          </cell>
          <cell r="C23" t="str">
            <v>Annual</v>
          </cell>
          <cell r="E23">
            <v>18630</v>
          </cell>
        </row>
        <row r="24">
          <cell r="B24">
            <v>6</v>
          </cell>
          <cell r="C24" t="str">
            <v>Annual</v>
          </cell>
          <cell r="E24">
            <v>59526</v>
          </cell>
        </row>
        <row r="25">
          <cell r="B25">
            <v>6</v>
          </cell>
          <cell r="C25" t="str">
            <v>Annual</v>
          </cell>
          <cell r="E25">
            <v>16930</v>
          </cell>
        </row>
        <row r="26">
          <cell r="B26">
            <v>6</v>
          </cell>
          <cell r="C26" t="str">
            <v>Annual</v>
          </cell>
          <cell r="E26">
            <v>51973</v>
          </cell>
        </row>
        <row r="27">
          <cell r="B27">
            <v>6</v>
          </cell>
          <cell r="C27" t="str">
            <v>Annual</v>
          </cell>
          <cell r="E27">
            <v>45997</v>
          </cell>
        </row>
        <row r="28">
          <cell r="B28">
            <v>6</v>
          </cell>
          <cell r="C28" t="str">
            <v>Annual</v>
          </cell>
          <cell r="E28">
            <v>34625</v>
          </cell>
        </row>
        <row r="29">
          <cell r="B29">
            <v>4</v>
          </cell>
          <cell r="C29" t="str">
            <v>Annual</v>
          </cell>
          <cell r="E29">
            <v>14904</v>
          </cell>
        </row>
        <row r="30">
          <cell r="B30">
            <v>6</v>
          </cell>
          <cell r="C30" t="str">
            <v>Annual</v>
          </cell>
          <cell r="E30">
            <v>323224</v>
          </cell>
        </row>
        <row r="31">
          <cell r="B31">
            <v>6</v>
          </cell>
          <cell r="C31" t="str">
            <v>Annual</v>
          </cell>
          <cell r="E31">
            <v>16840</v>
          </cell>
        </row>
        <row r="32">
          <cell r="B32">
            <v>6</v>
          </cell>
          <cell r="C32" t="str">
            <v>Annual</v>
          </cell>
          <cell r="E32">
            <v>66604</v>
          </cell>
        </row>
        <row r="33">
          <cell r="B33">
            <v>6</v>
          </cell>
          <cell r="C33" t="str">
            <v>Annual</v>
          </cell>
          <cell r="E33">
            <v>7696</v>
          </cell>
        </row>
        <row r="34">
          <cell r="B34">
            <v>6</v>
          </cell>
          <cell r="C34" t="str">
            <v>Annual</v>
          </cell>
          <cell r="E34">
            <v>286187</v>
          </cell>
        </row>
        <row r="35">
          <cell r="B35">
            <v>6</v>
          </cell>
          <cell r="C35" t="str">
            <v>Annual</v>
          </cell>
          <cell r="E35">
            <v>198820</v>
          </cell>
        </row>
        <row r="36">
          <cell r="B36">
            <v>6</v>
          </cell>
          <cell r="C36" t="str">
            <v>Annual</v>
          </cell>
          <cell r="E36">
            <v>39733</v>
          </cell>
        </row>
        <row r="37">
          <cell r="B37">
            <v>6</v>
          </cell>
          <cell r="C37" t="str">
            <v>Annual</v>
          </cell>
          <cell r="E37">
            <v>110770</v>
          </cell>
        </row>
        <row r="38">
          <cell r="B38">
            <v>4</v>
          </cell>
          <cell r="C38" t="str">
            <v>4 Year</v>
          </cell>
          <cell r="E38">
            <v>4138</v>
          </cell>
        </row>
        <row r="39">
          <cell r="B39">
            <v>6</v>
          </cell>
          <cell r="C39" t="str">
            <v>Annual</v>
          </cell>
          <cell r="E39">
            <v>27826</v>
          </cell>
        </row>
        <row r="40">
          <cell r="B40">
            <v>6</v>
          </cell>
          <cell r="C40" t="str">
            <v>Annual</v>
          </cell>
          <cell r="E40">
            <v>105236</v>
          </cell>
        </row>
        <row r="41">
          <cell r="B41">
            <v>6</v>
          </cell>
          <cell r="C41" t="str">
            <v>Annual</v>
          </cell>
          <cell r="E41">
            <v>35586</v>
          </cell>
        </row>
        <row r="42">
          <cell r="B42">
            <v>6</v>
          </cell>
          <cell r="C42" t="str">
            <v>Annual</v>
          </cell>
          <cell r="E42">
            <v>101547</v>
          </cell>
        </row>
      </sheetData>
      <sheetData sheetId="1"/>
      <sheetData sheetId="2">
        <row r="4">
          <cell r="CH4">
            <v>0.25</v>
          </cell>
          <cell r="CI4">
            <v>2.25</v>
          </cell>
        </row>
        <row r="5">
          <cell r="CH5">
            <v>0</v>
          </cell>
          <cell r="CI5">
            <v>1.5</v>
          </cell>
        </row>
        <row r="6">
          <cell r="CH6">
            <v>1</v>
          </cell>
          <cell r="CI6">
            <v>13</v>
          </cell>
        </row>
        <row r="7">
          <cell r="CH7">
            <v>0</v>
          </cell>
          <cell r="CI7">
            <v>8</v>
          </cell>
        </row>
        <row r="8">
          <cell r="CH8">
            <v>0.5</v>
          </cell>
          <cell r="CI8">
            <v>7.5</v>
          </cell>
        </row>
        <row r="9">
          <cell r="CH9">
            <v>3.75</v>
          </cell>
          <cell r="CI9">
            <v>25.900000000000002</v>
          </cell>
        </row>
        <row r="10">
          <cell r="CH10">
            <v>0</v>
          </cell>
          <cell r="CI10">
            <v>2</v>
          </cell>
        </row>
        <row r="11">
          <cell r="CH11">
            <v>0</v>
          </cell>
          <cell r="CI11">
            <v>9</v>
          </cell>
        </row>
        <row r="12">
          <cell r="CH12">
            <v>1</v>
          </cell>
          <cell r="CI12">
            <v>4.5</v>
          </cell>
        </row>
        <row r="13">
          <cell r="CH13">
            <v>0</v>
          </cell>
          <cell r="CI13">
            <v>1</v>
          </cell>
        </row>
        <row r="14">
          <cell r="CH14">
            <v>0.75</v>
          </cell>
          <cell r="CI14">
            <v>4.75</v>
          </cell>
        </row>
        <row r="15">
          <cell r="CH15">
            <v>0</v>
          </cell>
          <cell r="CI15">
            <v>0.15</v>
          </cell>
        </row>
        <row r="16">
          <cell r="CH16">
            <v>1</v>
          </cell>
          <cell r="CI16">
            <v>9</v>
          </cell>
        </row>
        <row r="17">
          <cell r="CH17">
            <v>0.5</v>
          </cell>
          <cell r="CI17">
            <v>8.5</v>
          </cell>
        </row>
        <row r="18">
          <cell r="CH18">
            <v>0</v>
          </cell>
          <cell r="CI18">
            <v>7</v>
          </cell>
        </row>
        <row r="19">
          <cell r="CH19">
            <v>0</v>
          </cell>
          <cell r="CI19">
            <v>4.25</v>
          </cell>
        </row>
        <row r="20">
          <cell r="CH20">
            <v>2</v>
          </cell>
          <cell r="CI20">
            <v>121</v>
          </cell>
        </row>
        <row r="21">
          <cell r="CH21">
            <v>0</v>
          </cell>
          <cell r="CI21">
            <v>12.2</v>
          </cell>
        </row>
        <row r="22">
          <cell r="CH22">
            <v>2</v>
          </cell>
          <cell r="CI22">
            <v>9</v>
          </cell>
        </row>
        <row r="23">
          <cell r="CH23">
            <v>0</v>
          </cell>
          <cell r="CI23">
            <v>3</v>
          </cell>
        </row>
        <row r="24">
          <cell r="CH24">
            <v>0.75</v>
          </cell>
          <cell r="CI24">
            <v>9.25</v>
          </cell>
        </row>
        <row r="25">
          <cell r="CH25">
            <v>0</v>
          </cell>
          <cell r="CI25">
            <v>1</v>
          </cell>
        </row>
        <row r="26">
          <cell r="CH26">
            <v>0</v>
          </cell>
          <cell r="CI26">
            <v>7</v>
          </cell>
        </row>
        <row r="27">
          <cell r="CH27">
            <v>0</v>
          </cell>
          <cell r="CI27">
            <v>5</v>
          </cell>
        </row>
        <row r="28">
          <cell r="CH28">
            <v>0</v>
          </cell>
          <cell r="CI28">
            <v>4</v>
          </cell>
        </row>
        <row r="29">
          <cell r="CH29">
            <v>0.2</v>
          </cell>
          <cell r="CI29">
            <v>2.1</v>
          </cell>
        </row>
        <row r="30">
          <cell r="CH30">
            <v>4</v>
          </cell>
          <cell r="CI30">
            <v>34.6</v>
          </cell>
        </row>
        <row r="31">
          <cell r="CH31">
            <v>0.75</v>
          </cell>
          <cell r="CI31">
            <v>5.8500000000000005</v>
          </cell>
        </row>
        <row r="32">
          <cell r="CH32">
            <v>1</v>
          </cell>
          <cell r="CI32">
            <v>12.5</v>
          </cell>
        </row>
        <row r="33">
          <cell r="CH33">
            <v>0</v>
          </cell>
          <cell r="CI33">
            <v>2.6</v>
          </cell>
        </row>
        <row r="34">
          <cell r="CH34">
            <v>2</v>
          </cell>
          <cell r="CI34">
            <v>35.75</v>
          </cell>
        </row>
        <row r="35">
          <cell r="CH35">
            <v>2</v>
          </cell>
          <cell r="CI35">
            <v>25</v>
          </cell>
        </row>
        <row r="36">
          <cell r="CH36">
            <v>1</v>
          </cell>
          <cell r="CI36">
            <v>7.5</v>
          </cell>
        </row>
        <row r="37">
          <cell r="CH37">
            <v>0.5</v>
          </cell>
          <cell r="CI37">
            <v>16.5</v>
          </cell>
        </row>
        <row r="38">
          <cell r="CH38">
            <v>0.25</v>
          </cell>
          <cell r="CI38">
            <v>1.5</v>
          </cell>
        </row>
        <row r="39">
          <cell r="CH39">
            <v>0.54</v>
          </cell>
          <cell r="CI39">
            <v>7.54</v>
          </cell>
        </row>
        <row r="40">
          <cell r="CH40">
            <v>0</v>
          </cell>
          <cell r="CI40">
            <v>13</v>
          </cell>
        </row>
        <row r="41">
          <cell r="CH41">
            <v>0</v>
          </cell>
          <cell r="CI41">
            <v>2.5</v>
          </cell>
        </row>
        <row r="42">
          <cell r="CH42">
            <v>0</v>
          </cell>
          <cell r="CI42">
            <v>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2"/>
  <sheetViews>
    <sheetView tabSelected="1" zoomScaleNormal="100" workbookViewId="0">
      <selection activeCell="B50" sqref="B50"/>
    </sheetView>
  </sheetViews>
  <sheetFormatPr defaultRowHeight="12.75"/>
  <cols>
    <col min="1" max="1" width="16.5703125" style="5" customWidth="1"/>
    <col min="2" max="2" width="8.5703125" style="45" customWidth="1"/>
    <col min="3" max="3" width="8.85546875" style="5" customWidth="1"/>
    <col min="4" max="4" width="11.85546875" style="5" customWidth="1"/>
    <col min="5" max="5" width="13.28515625" style="5" customWidth="1"/>
    <col min="6" max="6" width="13.140625" style="5" customWidth="1"/>
    <col min="7" max="7" width="13.85546875" style="5" customWidth="1"/>
    <col min="8" max="256" width="9.140625" style="5"/>
    <col min="257" max="257" width="16.5703125" style="5" customWidth="1"/>
    <col min="258" max="258" width="8.5703125" style="5" customWidth="1"/>
    <col min="259" max="259" width="8.85546875" style="5" customWidth="1"/>
    <col min="260" max="260" width="11.85546875" style="5" customWidth="1"/>
    <col min="261" max="261" width="13.28515625" style="5" customWidth="1"/>
    <col min="262" max="262" width="13.140625" style="5" customWidth="1"/>
    <col min="263" max="263" width="13.85546875" style="5" customWidth="1"/>
    <col min="264" max="512" width="9.140625" style="5"/>
    <col min="513" max="513" width="16.5703125" style="5" customWidth="1"/>
    <col min="514" max="514" width="8.5703125" style="5" customWidth="1"/>
    <col min="515" max="515" width="8.85546875" style="5" customWidth="1"/>
    <col min="516" max="516" width="11.85546875" style="5" customWidth="1"/>
    <col min="517" max="517" width="13.28515625" style="5" customWidth="1"/>
    <col min="518" max="518" width="13.140625" style="5" customWidth="1"/>
    <col min="519" max="519" width="13.85546875" style="5" customWidth="1"/>
    <col min="520" max="768" width="9.140625" style="5"/>
    <col min="769" max="769" width="16.5703125" style="5" customWidth="1"/>
    <col min="770" max="770" width="8.5703125" style="5" customWidth="1"/>
    <col min="771" max="771" width="8.85546875" style="5" customWidth="1"/>
    <col min="772" max="772" width="11.85546875" style="5" customWidth="1"/>
    <col min="773" max="773" width="13.28515625" style="5" customWidth="1"/>
    <col min="774" max="774" width="13.140625" style="5" customWidth="1"/>
    <col min="775" max="775" width="13.85546875" style="5" customWidth="1"/>
    <col min="776" max="1024" width="9.140625" style="5"/>
    <col min="1025" max="1025" width="16.5703125" style="5" customWidth="1"/>
    <col min="1026" max="1026" width="8.5703125" style="5" customWidth="1"/>
    <col min="1027" max="1027" width="8.85546875" style="5" customWidth="1"/>
    <col min="1028" max="1028" width="11.85546875" style="5" customWidth="1"/>
    <col min="1029" max="1029" width="13.28515625" style="5" customWidth="1"/>
    <col min="1030" max="1030" width="13.140625" style="5" customWidth="1"/>
    <col min="1031" max="1031" width="13.85546875" style="5" customWidth="1"/>
    <col min="1032" max="1280" width="9.140625" style="5"/>
    <col min="1281" max="1281" width="16.5703125" style="5" customWidth="1"/>
    <col min="1282" max="1282" width="8.5703125" style="5" customWidth="1"/>
    <col min="1283" max="1283" width="8.85546875" style="5" customWidth="1"/>
    <col min="1284" max="1284" width="11.85546875" style="5" customWidth="1"/>
    <col min="1285" max="1285" width="13.28515625" style="5" customWidth="1"/>
    <col min="1286" max="1286" width="13.140625" style="5" customWidth="1"/>
    <col min="1287" max="1287" width="13.85546875" style="5" customWidth="1"/>
    <col min="1288" max="1536" width="9.140625" style="5"/>
    <col min="1537" max="1537" width="16.5703125" style="5" customWidth="1"/>
    <col min="1538" max="1538" width="8.5703125" style="5" customWidth="1"/>
    <col min="1539" max="1539" width="8.85546875" style="5" customWidth="1"/>
    <col min="1540" max="1540" width="11.85546875" style="5" customWidth="1"/>
    <col min="1541" max="1541" width="13.28515625" style="5" customWidth="1"/>
    <col min="1542" max="1542" width="13.140625" style="5" customWidth="1"/>
    <col min="1543" max="1543" width="13.85546875" style="5" customWidth="1"/>
    <col min="1544" max="1792" width="9.140625" style="5"/>
    <col min="1793" max="1793" width="16.5703125" style="5" customWidth="1"/>
    <col min="1794" max="1794" width="8.5703125" style="5" customWidth="1"/>
    <col min="1795" max="1795" width="8.85546875" style="5" customWidth="1"/>
    <col min="1796" max="1796" width="11.85546875" style="5" customWidth="1"/>
    <col min="1797" max="1797" width="13.28515625" style="5" customWidth="1"/>
    <col min="1798" max="1798" width="13.140625" style="5" customWidth="1"/>
    <col min="1799" max="1799" width="13.85546875" style="5" customWidth="1"/>
    <col min="1800" max="2048" width="9.140625" style="5"/>
    <col min="2049" max="2049" width="16.5703125" style="5" customWidth="1"/>
    <col min="2050" max="2050" width="8.5703125" style="5" customWidth="1"/>
    <col min="2051" max="2051" width="8.85546875" style="5" customWidth="1"/>
    <col min="2052" max="2052" width="11.85546875" style="5" customWidth="1"/>
    <col min="2053" max="2053" width="13.28515625" style="5" customWidth="1"/>
    <col min="2054" max="2054" width="13.140625" style="5" customWidth="1"/>
    <col min="2055" max="2055" width="13.85546875" style="5" customWidth="1"/>
    <col min="2056" max="2304" width="9.140625" style="5"/>
    <col min="2305" max="2305" width="16.5703125" style="5" customWidth="1"/>
    <col min="2306" max="2306" width="8.5703125" style="5" customWidth="1"/>
    <col min="2307" max="2307" width="8.85546875" style="5" customWidth="1"/>
    <col min="2308" max="2308" width="11.85546875" style="5" customWidth="1"/>
    <col min="2309" max="2309" width="13.28515625" style="5" customWidth="1"/>
    <col min="2310" max="2310" width="13.140625" style="5" customWidth="1"/>
    <col min="2311" max="2311" width="13.85546875" style="5" customWidth="1"/>
    <col min="2312" max="2560" width="9.140625" style="5"/>
    <col min="2561" max="2561" width="16.5703125" style="5" customWidth="1"/>
    <col min="2562" max="2562" width="8.5703125" style="5" customWidth="1"/>
    <col min="2563" max="2563" width="8.85546875" style="5" customWidth="1"/>
    <col min="2564" max="2564" width="11.85546875" style="5" customWidth="1"/>
    <col min="2565" max="2565" width="13.28515625" style="5" customWidth="1"/>
    <col min="2566" max="2566" width="13.140625" style="5" customWidth="1"/>
    <col min="2567" max="2567" width="13.85546875" style="5" customWidth="1"/>
    <col min="2568" max="2816" width="9.140625" style="5"/>
    <col min="2817" max="2817" width="16.5703125" style="5" customWidth="1"/>
    <col min="2818" max="2818" width="8.5703125" style="5" customWidth="1"/>
    <col min="2819" max="2819" width="8.85546875" style="5" customWidth="1"/>
    <col min="2820" max="2820" width="11.85546875" style="5" customWidth="1"/>
    <col min="2821" max="2821" width="13.28515625" style="5" customWidth="1"/>
    <col min="2822" max="2822" width="13.140625" style="5" customWidth="1"/>
    <col min="2823" max="2823" width="13.85546875" style="5" customWidth="1"/>
    <col min="2824" max="3072" width="9.140625" style="5"/>
    <col min="3073" max="3073" width="16.5703125" style="5" customWidth="1"/>
    <col min="3074" max="3074" width="8.5703125" style="5" customWidth="1"/>
    <col min="3075" max="3075" width="8.85546875" style="5" customWidth="1"/>
    <col min="3076" max="3076" width="11.85546875" style="5" customWidth="1"/>
    <col min="3077" max="3077" width="13.28515625" style="5" customWidth="1"/>
    <col min="3078" max="3078" width="13.140625" style="5" customWidth="1"/>
    <col min="3079" max="3079" width="13.85546875" style="5" customWidth="1"/>
    <col min="3080" max="3328" width="9.140625" style="5"/>
    <col min="3329" max="3329" width="16.5703125" style="5" customWidth="1"/>
    <col min="3330" max="3330" width="8.5703125" style="5" customWidth="1"/>
    <col min="3331" max="3331" width="8.85546875" style="5" customWidth="1"/>
    <col min="3332" max="3332" width="11.85546875" style="5" customWidth="1"/>
    <col min="3333" max="3333" width="13.28515625" style="5" customWidth="1"/>
    <col min="3334" max="3334" width="13.140625" style="5" customWidth="1"/>
    <col min="3335" max="3335" width="13.85546875" style="5" customWidth="1"/>
    <col min="3336" max="3584" width="9.140625" style="5"/>
    <col min="3585" max="3585" width="16.5703125" style="5" customWidth="1"/>
    <col min="3586" max="3586" width="8.5703125" style="5" customWidth="1"/>
    <col min="3587" max="3587" width="8.85546875" style="5" customWidth="1"/>
    <col min="3588" max="3588" width="11.85546875" style="5" customWidth="1"/>
    <col min="3589" max="3589" width="13.28515625" style="5" customWidth="1"/>
    <col min="3590" max="3590" width="13.140625" style="5" customWidth="1"/>
    <col min="3591" max="3591" width="13.85546875" style="5" customWidth="1"/>
    <col min="3592" max="3840" width="9.140625" style="5"/>
    <col min="3841" max="3841" width="16.5703125" style="5" customWidth="1"/>
    <col min="3842" max="3842" width="8.5703125" style="5" customWidth="1"/>
    <col min="3843" max="3843" width="8.85546875" style="5" customWidth="1"/>
    <col min="3844" max="3844" width="11.85546875" style="5" customWidth="1"/>
    <col min="3845" max="3845" width="13.28515625" style="5" customWidth="1"/>
    <col min="3846" max="3846" width="13.140625" style="5" customWidth="1"/>
    <col min="3847" max="3847" width="13.85546875" style="5" customWidth="1"/>
    <col min="3848" max="4096" width="9.140625" style="5"/>
    <col min="4097" max="4097" width="16.5703125" style="5" customWidth="1"/>
    <col min="4098" max="4098" width="8.5703125" style="5" customWidth="1"/>
    <col min="4099" max="4099" width="8.85546875" style="5" customWidth="1"/>
    <col min="4100" max="4100" width="11.85546875" style="5" customWidth="1"/>
    <col min="4101" max="4101" width="13.28515625" style="5" customWidth="1"/>
    <col min="4102" max="4102" width="13.140625" style="5" customWidth="1"/>
    <col min="4103" max="4103" width="13.85546875" style="5" customWidth="1"/>
    <col min="4104" max="4352" width="9.140625" style="5"/>
    <col min="4353" max="4353" width="16.5703125" style="5" customWidth="1"/>
    <col min="4354" max="4354" width="8.5703125" style="5" customWidth="1"/>
    <col min="4355" max="4355" width="8.85546875" style="5" customWidth="1"/>
    <col min="4356" max="4356" width="11.85546875" style="5" customWidth="1"/>
    <col min="4357" max="4357" width="13.28515625" style="5" customWidth="1"/>
    <col min="4358" max="4358" width="13.140625" style="5" customWidth="1"/>
    <col min="4359" max="4359" width="13.85546875" style="5" customWidth="1"/>
    <col min="4360" max="4608" width="9.140625" style="5"/>
    <col min="4609" max="4609" width="16.5703125" style="5" customWidth="1"/>
    <col min="4610" max="4610" width="8.5703125" style="5" customWidth="1"/>
    <col min="4611" max="4611" width="8.85546875" style="5" customWidth="1"/>
    <col min="4612" max="4612" width="11.85546875" style="5" customWidth="1"/>
    <col min="4613" max="4613" width="13.28515625" style="5" customWidth="1"/>
    <col min="4614" max="4614" width="13.140625" style="5" customWidth="1"/>
    <col min="4615" max="4615" width="13.85546875" style="5" customWidth="1"/>
    <col min="4616" max="4864" width="9.140625" style="5"/>
    <col min="4865" max="4865" width="16.5703125" style="5" customWidth="1"/>
    <col min="4866" max="4866" width="8.5703125" style="5" customWidth="1"/>
    <col min="4867" max="4867" width="8.85546875" style="5" customWidth="1"/>
    <col min="4868" max="4868" width="11.85546875" style="5" customWidth="1"/>
    <col min="4869" max="4869" width="13.28515625" style="5" customWidth="1"/>
    <col min="4870" max="4870" width="13.140625" style="5" customWidth="1"/>
    <col min="4871" max="4871" width="13.85546875" style="5" customWidth="1"/>
    <col min="4872" max="5120" width="9.140625" style="5"/>
    <col min="5121" max="5121" width="16.5703125" style="5" customWidth="1"/>
    <col min="5122" max="5122" width="8.5703125" style="5" customWidth="1"/>
    <col min="5123" max="5123" width="8.85546875" style="5" customWidth="1"/>
    <col min="5124" max="5124" width="11.85546875" style="5" customWidth="1"/>
    <col min="5125" max="5125" width="13.28515625" style="5" customWidth="1"/>
    <col min="5126" max="5126" width="13.140625" style="5" customWidth="1"/>
    <col min="5127" max="5127" width="13.85546875" style="5" customWidth="1"/>
    <col min="5128" max="5376" width="9.140625" style="5"/>
    <col min="5377" max="5377" width="16.5703125" style="5" customWidth="1"/>
    <col min="5378" max="5378" width="8.5703125" style="5" customWidth="1"/>
    <col min="5379" max="5379" width="8.85546875" style="5" customWidth="1"/>
    <col min="5380" max="5380" width="11.85546875" style="5" customWidth="1"/>
    <col min="5381" max="5381" width="13.28515625" style="5" customWidth="1"/>
    <col min="5382" max="5382" width="13.140625" style="5" customWidth="1"/>
    <col min="5383" max="5383" width="13.85546875" style="5" customWidth="1"/>
    <col min="5384" max="5632" width="9.140625" style="5"/>
    <col min="5633" max="5633" width="16.5703125" style="5" customWidth="1"/>
    <col min="5634" max="5634" width="8.5703125" style="5" customWidth="1"/>
    <col min="5635" max="5635" width="8.85546875" style="5" customWidth="1"/>
    <col min="5636" max="5636" width="11.85546875" style="5" customWidth="1"/>
    <col min="5637" max="5637" width="13.28515625" style="5" customWidth="1"/>
    <col min="5638" max="5638" width="13.140625" style="5" customWidth="1"/>
    <col min="5639" max="5639" width="13.85546875" style="5" customWidth="1"/>
    <col min="5640" max="5888" width="9.140625" style="5"/>
    <col min="5889" max="5889" width="16.5703125" style="5" customWidth="1"/>
    <col min="5890" max="5890" width="8.5703125" style="5" customWidth="1"/>
    <col min="5891" max="5891" width="8.85546875" style="5" customWidth="1"/>
    <col min="5892" max="5892" width="11.85546875" style="5" customWidth="1"/>
    <col min="5893" max="5893" width="13.28515625" style="5" customWidth="1"/>
    <col min="5894" max="5894" width="13.140625" style="5" customWidth="1"/>
    <col min="5895" max="5895" width="13.85546875" style="5" customWidth="1"/>
    <col min="5896" max="6144" width="9.140625" style="5"/>
    <col min="6145" max="6145" width="16.5703125" style="5" customWidth="1"/>
    <col min="6146" max="6146" width="8.5703125" style="5" customWidth="1"/>
    <col min="6147" max="6147" width="8.85546875" style="5" customWidth="1"/>
    <col min="6148" max="6148" width="11.85546875" style="5" customWidth="1"/>
    <col min="6149" max="6149" width="13.28515625" style="5" customWidth="1"/>
    <col min="6150" max="6150" width="13.140625" style="5" customWidth="1"/>
    <col min="6151" max="6151" width="13.85546875" style="5" customWidth="1"/>
    <col min="6152" max="6400" width="9.140625" style="5"/>
    <col min="6401" max="6401" width="16.5703125" style="5" customWidth="1"/>
    <col min="6402" max="6402" width="8.5703125" style="5" customWidth="1"/>
    <col min="6403" max="6403" width="8.85546875" style="5" customWidth="1"/>
    <col min="6404" max="6404" width="11.85546875" style="5" customWidth="1"/>
    <col min="6405" max="6405" width="13.28515625" style="5" customWidth="1"/>
    <col min="6406" max="6406" width="13.140625" style="5" customWidth="1"/>
    <col min="6407" max="6407" width="13.85546875" style="5" customWidth="1"/>
    <col min="6408" max="6656" width="9.140625" style="5"/>
    <col min="6657" max="6657" width="16.5703125" style="5" customWidth="1"/>
    <col min="6658" max="6658" width="8.5703125" style="5" customWidth="1"/>
    <col min="6659" max="6659" width="8.85546875" style="5" customWidth="1"/>
    <col min="6660" max="6660" width="11.85546875" style="5" customWidth="1"/>
    <col min="6661" max="6661" width="13.28515625" style="5" customWidth="1"/>
    <col min="6662" max="6662" width="13.140625" style="5" customWidth="1"/>
    <col min="6663" max="6663" width="13.85546875" style="5" customWidth="1"/>
    <col min="6664" max="6912" width="9.140625" style="5"/>
    <col min="6913" max="6913" width="16.5703125" style="5" customWidth="1"/>
    <col min="6914" max="6914" width="8.5703125" style="5" customWidth="1"/>
    <col min="6915" max="6915" width="8.85546875" style="5" customWidth="1"/>
    <col min="6916" max="6916" width="11.85546875" style="5" customWidth="1"/>
    <col min="6917" max="6917" width="13.28515625" style="5" customWidth="1"/>
    <col min="6918" max="6918" width="13.140625" style="5" customWidth="1"/>
    <col min="6919" max="6919" width="13.85546875" style="5" customWidth="1"/>
    <col min="6920" max="7168" width="9.140625" style="5"/>
    <col min="7169" max="7169" width="16.5703125" style="5" customWidth="1"/>
    <col min="7170" max="7170" width="8.5703125" style="5" customWidth="1"/>
    <col min="7171" max="7171" width="8.85546875" style="5" customWidth="1"/>
    <col min="7172" max="7172" width="11.85546875" style="5" customWidth="1"/>
    <col min="7173" max="7173" width="13.28515625" style="5" customWidth="1"/>
    <col min="7174" max="7174" width="13.140625" style="5" customWidth="1"/>
    <col min="7175" max="7175" width="13.85546875" style="5" customWidth="1"/>
    <col min="7176" max="7424" width="9.140625" style="5"/>
    <col min="7425" max="7425" width="16.5703125" style="5" customWidth="1"/>
    <col min="7426" max="7426" width="8.5703125" style="5" customWidth="1"/>
    <col min="7427" max="7427" width="8.85546875" style="5" customWidth="1"/>
    <col min="7428" max="7428" width="11.85546875" style="5" customWidth="1"/>
    <col min="7429" max="7429" width="13.28515625" style="5" customWidth="1"/>
    <col min="7430" max="7430" width="13.140625" style="5" customWidth="1"/>
    <col min="7431" max="7431" width="13.85546875" style="5" customWidth="1"/>
    <col min="7432" max="7680" width="9.140625" style="5"/>
    <col min="7681" max="7681" width="16.5703125" style="5" customWidth="1"/>
    <col min="7682" max="7682" width="8.5703125" style="5" customWidth="1"/>
    <col min="7683" max="7683" width="8.85546875" style="5" customWidth="1"/>
    <col min="7684" max="7684" width="11.85546875" style="5" customWidth="1"/>
    <col min="7685" max="7685" width="13.28515625" style="5" customWidth="1"/>
    <col min="7686" max="7686" width="13.140625" style="5" customWidth="1"/>
    <col min="7687" max="7687" width="13.85546875" style="5" customWidth="1"/>
    <col min="7688" max="7936" width="9.140625" style="5"/>
    <col min="7937" max="7937" width="16.5703125" style="5" customWidth="1"/>
    <col min="7938" max="7938" width="8.5703125" style="5" customWidth="1"/>
    <col min="7939" max="7939" width="8.85546875" style="5" customWidth="1"/>
    <col min="7940" max="7940" width="11.85546875" style="5" customWidth="1"/>
    <col min="7941" max="7941" width="13.28515625" style="5" customWidth="1"/>
    <col min="7942" max="7942" width="13.140625" style="5" customWidth="1"/>
    <col min="7943" max="7943" width="13.85546875" style="5" customWidth="1"/>
    <col min="7944" max="8192" width="9.140625" style="5"/>
    <col min="8193" max="8193" width="16.5703125" style="5" customWidth="1"/>
    <col min="8194" max="8194" width="8.5703125" style="5" customWidth="1"/>
    <col min="8195" max="8195" width="8.85546875" style="5" customWidth="1"/>
    <col min="8196" max="8196" width="11.85546875" style="5" customWidth="1"/>
    <col min="8197" max="8197" width="13.28515625" style="5" customWidth="1"/>
    <col min="8198" max="8198" width="13.140625" style="5" customWidth="1"/>
    <col min="8199" max="8199" width="13.85546875" style="5" customWidth="1"/>
    <col min="8200" max="8448" width="9.140625" style="5"/>
    <col min="8449" max="8449" width="16.5703125" style="5" customWidth="1"/>
    <col min="8450" max="8450" width="8.5703125" style="5" customWidth="1"/>
    <col min="8451" max="8451" width="8.85546875" style="5" customWidth="1"/>
    <col min="8452" max="8452" width="11.85546875" style="5" customWidth="1"/>
    <col min="8453" max="8453" width="13.28515625" style="5" customWidth="1"/>
    <col min="8454" max="8454" width="13.140625" style="5" customWidth="1"/>
    <col min="8455" max="8455" width="13.85546875" style="5" customWidth="1"/>
    <col min="8456" max="8704" width="9.140625" style="5"/>
    <col min="8705" max="8705" width="16.5703125" style="5" customWidth="1"/>
    <col min="8706" max="8706" width="8.5703125" style="5" customWidth="1"/>
    <col min="8707" max="8707" width="8.85546875" style="5" customWidth="1"/>
    <col min="8708" max="8708" width="11.85546875" style="5" customWidth="1"/>
    <col min="8709" max="8709" width="13.28515625" style="5" customWidth="1"/>
    <col min="8710" max="8710" width="13.140625" style="5" customWidth="1"/>
    <col min="8711" max="8711" width="13.85546875" style="5" customWidth="1"/>
    <col min="8712" max="8960" width="9.140625" style="5"/>
    <col min="8961" max="8961" width="16.5703125" style="5" customWidth="1"/>
    <col min="8962" max="8962" width="8.5703125" style="5" customWidth="1"/>
    <col min="8963" max="8963" width="8.85546875" style="5" customWidth="1"/>
    <col min="8964" max="8964" width="11.85546875" style="5" customWidth="1"/>
    <col min="8965" max="8965" width="13.28515625" style="5" customWidth="1"/>
    <col min="8966" max="8966" width="13.140625" style="5" customWidth="1"/>
    <col min="8967" max="8967" width="13.85546875" style="5" customWidth="1"/>
    <col min="8968" max="9216" width="9.140625" style="5"/>
    <col min="9217" max="9217" width="16.5703125" style="5" customWidth="1"/>
    <col min="9218" max="9218" width="8.5703125" style="5" customWidth="1"/>
    <col min="9219" max="9219" width="8.85546875" style="5" customWidth="1"/>
    <col min="9220" max="9220" width="11.85546875" style="5" customWidth="1"/>
    <col min="9221" max="9221" width="13.28515625" style="5" customWidth="1"/>
    <col min="9222" max="9222" width="13.140625" style="5" customWidth="1"/>
    <col min="9223" max="9223" width="13.85546875" style="5" customWidth="1"/>
    <col min="9224" max="9472" width="9.140625" style="5"/>
    <col min="9473" max="9473" width="16.5703125" style="5" customWidth="1"/>
    <col min="9474" max="9474" width="8.5703125" style="5" customWidth="1"/>
    <col min="9475" max="9475" width="8.85546875" style="5" customWidth="1"/>
    <col min="9476" max="9476" width="11.85546875" style="5" customWidth="1"/>
    <col min="9477" max="9477" width="13.28515625" style="5" customWidth="1"/>
    <col min="9478" max="9478" width="13.140625" style="5" customWidth="1"/>
    <col min="9479" max="9479" width="13.85546875" style="5" customWidth="1"/>
    <col min="9480" max="9728" width="9.140625" style="5"/>
    <col min="9729" max="9729" width="16.5703125" style="5" customWidth="1"/>
    <col min="9730" max="9730" width="8.5703125" style="5" customWidth="1"/>
    <col min="9731" max="9731" width="8.85546875" style="5" customWidth="1"/>
    <col min="9732" max="9732" width="11.85546875" style="5" customWidth="1"/>
    <col min="9733" max="9733" width="13.28515625" style="5" customWidth="1"/>
    <col min="9734" max="9734" width="13.140625" style="5" customWidth="1"/>
    <col min="9735" max="9735" width="13.85546875" style="5" customWidth="1"/>
    <col min="9736" max="9984" width="9.140625" style="5"/>
    <col min="9985" max="9985" width="16.5703125" style="5" customWidth="1"/>
    <col min="9986" max="9986" width="8.5703125" style="5" customWidth="1"/>
    <col min="9987" max="9987" width="8.85546875" style="5" customWidth="1"/>
    <col min="9988" max="9988" width="11.85546875" style="5" customWidth="1"/>
    <col min="9989" max="9989" width="13.28515625" style="5" customWidth="1"/>
    <col min="9990" max="9990" width="13.140625" style="5" customWidth="1"/>
    <col min="9991" max="9991" width="13.85546875" style="5" customWidth="1"/>
    <col min="9992" max="10240" width="9.140625" style="5"/>
    <col min="10241" max="10241" width="16.5703125" style="5" customWidth="1"/>
    <col min="10242" max="10242" width="8.5703125" style="5" customWidth="1"/>
    <col min="10243" max="10243" width="8.85546875" style="5" customWidth="1"/>
    <col min="10244" max="10244" width="11.85546875" style="5" customWidth="1"/>
    <col min="10245" max="10245" width="13.28515625" style="5" customWidth="1"/>
    <col min="10246" max="10246" width="13.140625" style="5" customWidth="1"/>
    <col min="10247" max="10247" width="13.85546875" style="5" customWidth="1"/>
    <col min="10248" max="10496" width="9.140625" style="5"/>
    <col min="10497" max="10497" width="16.5703125" style="5" customWidth="1"/>
    <col min="10498" max="10498" width="8.5703125" style="5" customWidth="1"/>
    <col min="10499" max="10499" width="8.85546875" style="5" customWidth="1"/>
    <col min="10500" max="10500" width="11.85546875" style="5" customWidth="1"/>
    <col min="10501" max="10501" width="13.28515625" style="5" customWidth="1"/>
    <col min="10502" max="10502" width="13.140625" style="5" customWidth="1"/>
    <col min="10503" max="10503" width="13.85546875" style="5" customWidth="1"/>
    <col min="10504" max="10752" width="9.140625" style="5"/>
    <col min="10753" max="10753" width="16.5703125" style="5" customWidth="1"/>
    <col min="10754" max="10754" width="8.5703125" style="5" customWidth="1"/>
    <col min="10755" max="10755" width="8.85546875" style="5" customWidth="1"/>
    <col min="10756" max="10756" width="11.85546875" style="5" customWidth="1"/>
    <col min="10757" max="10757" width="13.28515625" style="5" customWidth="1"/>
    <col min="10758" max="10758" width="13.140625" style="5" customWidth="1"/>
    <col min="10759" max="10759" width="13.85546875" style="5" customWidth="1"/>
    <col min="10760" max="11008" width="9.140625" style="5"/>
    <col min="11009" max="11009" width="16.5703125" style="5" customWidth="1"/>
    <col min="11010" max="11010" width="8.5703125" style="5" customWidth="1"/>
    <col min="11011" max="11011" width="8.85546875" style="5" customWidth="1"/>
    <col min="11012" max="11012" width="11.85546875" style="5" customWidth="1"/>
    <col min="11013" max="11013" width="13.28515625" style="5" customWidth="1"/>
    <col min="11014" max="11014" width="13.140625" style="5" customWidth="1"/>
    <col min="11015" max="11015" width="13.85546875" style="5" customWidth="1"/>
    <col min="11016" max="11264" width="9.140625" style="5"/>
    <col min="11265" max="11265" width="16.5703125" style="5" customWidth="1"/>
    <col min="11266" max="11266" width="8.5703125" style="5" customWidth="1"/>
    <col min="11267" max="11267" width="8.85546875" style="5" customWidth="1"/>
    <col min="11268" max="11268" width="11.85546875" style="5" customWidth="1"/>
    <col min="11269" max="11269" width="13.28515625" style="5" customWidth="1"/>
    <col min="11270" max="11270" width="13.140625" style="5" customWidth="1"/>
    <col min="11271" max="11271" width="13.85546875" style="5" customWidth="1"/>
    <col min="11272" max="11520" width="9.140625" style="5"/>
    <col min="11521" max="11521" width="16.5703125" style="5" customWidth="1"/>
    <col min="11522" max="11522" width="8.5703125" style="5" customWidth="1"/>
    <col min="11523" max="11523" width="8.85546875" style="5" customWidth="1"/>
    <col min="11524" max="11524" width="11.85546875" style="5" customWidth="1"/>
    <col min="11525" max="11525" width="13.28515625" style="5" customWidth="1"/>
    <col min="11526" max="11526" width="13.140625" style="5" customWidth="1"/>
    <col min="11527" max="11527" width="13.85546875" style="5" customWidth="1"/>
    <col min="11528" max="11776" width="9.140625" style="5"/>
    <col min="11777" max="11777" width="16.5703125" style="5" customWidth="1"/>
    <col min="11778" max="11778" width="8.5703125" style="5" customWidth="1"/>
    <col min="11779" max="11779" width="8.85546875" style="5" customWidth="1"/>
    <col min="11780" max="11780" width="11.85546875" style="5" customWidth="1"/>
    <col min="11781" max="11781" width="13.28515625" style="5" customWidth="1"/>
    <col min="11782" max="11782" width="13.140625" style="5" customWidth="1"/>
    <col min="11783" max="11783" width="13.85546875" style="5" customWidth="1"/>
    <col min="11784" max="12032" width="9.140625" style="5"/>
    <col min="12033" max="12033" width="16.5703125" style="5" customWidth="1"/>
    <col min="12034" max="12034" width="8.5703125" style="5" customWidth="1"/>
    <col min="12035" max="12035" width="8.85546875" style="5" customWidth="1"/>
    <col min="12036" max="12036" width="11.85546875" style="5" customWidth="1"/>
    <col min="12037" max="12037" width="13.28515625" style="5" customWidth="1"/>
    <col min="12038" max="12038" width="13.140625" style="5" customWidth="1"/>
    <col min="12039" max="12039" width="13.85546875" style="5" customWidth="1"/>
    <col min="12040" max="12288" width="9.140625" style="5"/>
    <col min="12289" max="12289" width="16.5703125" style="5" customWidth="1"/>
    <col min="12290" max="12290" width="8.5703125" style="5" customWidth="1"/>
    <col min="12291" max="12291" width="8.85546875" style="5" customWidth="1"/>
    <col min="12292" max="12292" width="11.85546875" style="5" customWidth="1"/>
    <col min="12293" max="12293" width="13.28515625" style="5" customWidth="1"/>
    <col min="12294" max="12294" width="13.140625" style="5" customWidth="1"/>
    <col min="12295" max="12295" width="13.85546875" style="5" customWidth="1"/>
    <col min="12296" max="12544" width="9.140625" style="5"/>
    <col min="12545" max="12545" width="16.5703125" style="5" customWidth="1"/>
    <col min="12546" max="12546" width="8.5703125" style="5" customWidth="1"/>
    <col min="12547" max="12547" width="8.85546875" style="5" customWidth="1"/>
    <col min="12548" max="12548" width="11.85546875" style="5" customWidth="1"/>
    <col min="12549" max="12549" width="13.28515625" style="5" customWidth="1"/>
    <col min="12550" max="12550" width="13.140625" style="5" customWidth="1"/>
    <col min="12551" max="12551" width="13.85546875" style="5" customWidth="1"/>
    <col min="12552" max="12800" width="9.140625" style="5"/>
    <col min="12801" max="12801" width="16.5703125" style="5" customWidth="1"/>
    <col min="12802" max="12802" width="8.5703125" style="5" customWidth="1"/>
    <col min="12803" max="12803" width="8.85546875" style="5" customWidth="1"/>
    <col min="12804" max="12804" width="11.85546875" style="5" customWidth="1"/>
    <col min="12805" max="12805" width="13.28515625" style="5" customWidth="1"/>
    <col min="12806" max="12806" width="13.140625" style="5" customWidth="1"/>
    <col min="12807" max="12807" width="13.85546875" style="5" customWidth="1"/>
    <col min="12808" max="13056" width="9.140625" style="5"/>
    <col min="13057" max="13057" width="16.5703125" style="5" customWidth="1"/>
    <col min="13058" max="13058" width="8.5703125" style="5" customWidth="1"/>
    <col min="13059" max="13059" width="8.85546875" style="5" customWidth="1"/>
    <col min="13060" max="13060" width="11.85546875" style="5" customWidth="1"/>
    <col min="13061" max="13061" width="13.28515625" style="5" customWidth="1"/>
    <col min="13062" max="13062" width="13.140625" style="5" customWidth="1"/>
    <col min="13063" max="13063" width="13.85546875" style="5" customWidth="1"/>
    <col min="13064" max="13312" width="9.140625" style="5"/>
    <col min="13313" max="13313" width="16.5703125" style="5" customWidth="1"/>
    <col min="13314" max="13314" width="8.5703125" style="5" customWidth="1"/>
    <col min="13315" max="13315" width="8.85546875" style="5" customWidth="1"/>
    <col min="13316" max="13316" width="11.85546875" style="5" customWidth="1"/>
    <col min="13317" max="13317" width="13.28515625" style="5" customWidth="1"/>
    <col min="13318" max="13318" width="13.140625" style="5" customWidth="1"/>
    <col min="13319" max="13319" width="13.85546875" style="5" customWidth="1"/>
    <col min="13320" max="13568" width="9.140625" style="5"/>
    <col min="13569" max="13569" width="16.5703125" style="5" customWidth="1"/>
    <col min="13570" max="13570" width="8.5703125" style="5" customWidth="1"/>
    <col min="13571" max="13571" width="8.85546875" style="5" customWidth="1"/>
    <col min="13572" max="13572" width="11.85546875" style="5" customWidth="1"/>
    <col min="13573" max="13573" width="13.28515625" style="5" customWidth="1"/>
    <col min="13574" max="13574" width="13.140625" style="5" customWidth="1"/>
    <col min="13575" max="13575" width="13.85546875" style="5" customWidth="1"/>
    <col min="13576" max="13824" width="9.140625" style="5"/>
    <col min="13825" max="13825" width="16.5703125" style="5" customWidth="1"/>
    <col min="13826" max="13826" width="8.5703125" style="5" customWidth="1"/>
    <col min="13827" max="13827" width="8.85546875" style="5" customWidth="1"/>
    <col min="13828" max="13828" width="11.85546875" style="5" customWidth="1"/>
    <col min="13829" max="13829" width="13.28515625" style="5" customWidth="1"/>
    <col min="13830" max="13830" width="13.140625" style="5" customWidth="1"/>
    <col min="13831" max="13831" width="13.85546875" style="5" customWidth="1"/>
    <col min="13832" max="14080" width="9.140625" style="5"/>
    <col min="14081" max="14081" width="16.5703125" style="5" customWidth="1"/>
    <col min="14082" max="14082" width="8.5703125" style="5" customWidth="1"/>
    <col min="14083" max="14083" width="8.85546875" style="5" customWidth="1"/>
    <col min="14084" max="14084" width="11.85546875" style="5" customWidth="1"/>
    <col min="14085" max="14085" width="13.28515625" style="5" customWidth="1"/>
    <col min="14086" max="14086" width="13.140625" style="5" customWidth="1"/>
    <col min="14087" max="14087" width="13.85546875" style="5" customWidth="1"/>
    <col min="14088" max="14336" width="9.140625" style="5"/>
    <col min="14337" max="14337" width="16.5703125" style="5" customWidth="1"/>
    <col min="14338" max="14338" width="8.5703125" style="5" customWidth="1"/>
    <col min="14339" max="14339" width="8.85546875" style="5" customWidth="1"/>
    <col min="14340" max="14340" width="11.85546875" style="5" customWidth="1"/>
    <col min="14341" max="14341" width="13.28515625" style="5" customWidth="1"/>
    <col min="14342" max="14342" width="13.140625" style="5" customWidth="1"/>
    <col min="14343" max="14343" width="13.85546875" style="5" customWidth="1"/>
    <col min="14344" max="14592" width="9.140625" style="5"/>
    <col min="14593" max="14593" width="16.5703125" style="5" customWidth="1"/>
    <col min="14594" max="14594" width="8.5703125" style="5" customWidth="1"/>
    <col min="14595" max="14595" width="8.85546875" style="5" customWidth="1"/>
    <col min="14596" max="14596" width="11.85546875" style="5" customWidth="1"/>
    <col min="14597" max="14597" width="13.28515625" style="5" customWidth="1"/>
    <col min="14598" max="14598" width="13.140625" style="5" customWidth="1"/>
    <col min="14599" max="14599" width="13.85546875" style="5" customWidth="1"/>
    <col min="14600" max="14848" width="9.140625" style="5"/>
    <col min="14849" max="14849" width="16.5703125" style="5" customWidth="1"/>
    <col min="14850" max="14850" width="8.5703125" style="5" customWidth="1"/>
    <col min="14851" max="14851" width="8.85546875" style="5" customWidth="1"/>
    <col min="14852" max="14852" width="11.85546875" style="5" customWidth="1"/>
    <col min="14853" max="14853" width="13.28515625" style="5" customWidth="1"/>
    <col min="14854" max="14854" width="13.140625" style="5" customWidth="1"/>
    <col min="14855" max="14855" width="13.85546875" style="5" customWidth="1"/>
    <col min="14856" max="15104" width="9.140625" style="5"/>
    <col min="15105" max="15105" width="16.5703125" style="5" customWidth="1"/>
    <col min="15106" max="15106" width="8.5703125" style="5" customWidth="1"/>
    <col min="15107" max="15107" width="8.85546875" style="5" customWidth="1"/>
    <col min="15108" max="15108" width="11.85546875" style="5" customWidth="1"/>
    <col min="15109" max="15109" width="13.28515625" style="5" customWidth="1"/>
    <col min="15110" max="15110" width="13.140625" style="5" customWidth="1"/>
    <col min="15111" max="15111" width="13.85546875" style="5" customWidth="1"/>
    <col min="15112" max="15360" width="9.140625" style="5"/>
    <col min="15361" max="15361" width="16.5703125" style="5" customWidth="1"/>
    <col min="15362" max="15362" width="8.5703125" style="5" customWidth="1"/>
    <col min="15363" max="15363" width="8.85546875" style="5" customWidth="1"/>
    <col min="15364" max="15364" width="11.85546875" style="5" customWidth="1"/>
    <col min="15365" max="15365" width="13.28515625" style="5" customWidth="1"/>
    <col min="15366" max="15366" width="13.140625" style="5" customWidth="1"/>
    <col min="15367" max="15367" width="13.85546875" style="5" customWidth="1"/>
    <col min="15368" max="15616" width="9.140625" style="5"/>
    <col min="15617" max="15617" width="16.5703125" style="5" customWidth="1"/>
    <col min="15618" max="15618" width="8.5703125" style="5" customWidth="1"/>
    <col min="15619" max="15619" width="8.85546875" style="5" customWidth="1"/>
    <col min="15620" max="15620" width="11.85546875" style="5" customWidth="1"/>
    <col min="15621" max="15621" width="13.28515625" style="5" customWidth="1"/>
    <col min="15622" max="15622" width="13.140625" style="5" customWidth="1"/>
    <col min="15623" max="15623" width="13.85546875" style="5" customWidth="1"/>
    <col min="15624" max="15872" width="9.140625" style="5"/>
    <col min="15873" max="15873" width="16.5703125" style="5" customWidth="1"/>
    <col min="15874" max="15874" width="8.5703125" style="5" customWidth="1"/>
    <col min="15875" max="15875" width="8.85546875" style="5" customWidth="1"/>
    <col min="15876" max="15876" width="11.85546875" style="5" customWidth="1"/>
    <col min="15877" max="15877" width="13.28515625" style="5" customWidth="1"/>
    <col min="15878" max="15878" width="13.140625" style="5" customWidth="1"/>
    <col min="15879" max="15879" width="13.85546875" style="5" customWidth="1"/>
    <col min="15880" max="16128" width="9.140625" style="5"/>
    <col min="16129" max="16129" width="16.5703125" style="5" customWidth="1"/>
    <col min="16130" max="16130" width="8.5703125" style="5" customWidth="1"/>
    <col min="16131" max="16131" width="8.85546875" style="5" customWidth="1"/>
    <col min="16132" max="16132" width="11.85546875" style="5" customWidth="1"/>
    <col min="16133" max="16133" width="13.28515625" style="5" customWidth="1"/>
    <col min="16134" max="16134" width="13.140625" style="5" customWidth="1"/>
    <col min="16135" max="16135" width="13.85546875" style="5" customWidth="1"/>
    <col min="16136" max="16384" width="9.140625" style="5"/>
  </cols>
  <sheetData>
    <row r="1" spans="1:7">
      <c r="A1" s="1"/>
      <c r="B1" s="2"/>
      <c r="C1" s="1"/>
      <c r="D1" s="2" t="s">
        <v>0</v>
      </c>
      <c r="E1" s="3" t="s">
        <v>1</v>
      </c>
      <c r="F1" s="4" t="s">
        <v>2</v>
      </c>
      <c r="G1" s="4" t="s">
        <v>3</v>
      </c>
    </row>
    <row r="2" spans="1:7">
      <c r="A2" s="6"/>
      <c r="B2" s="7" t="s">
        <v>4</v>
      </c>
      <c r="C2" s="6" t="s">
        <v>5</v>
      </c>
      <c r="D2" s="8" t="s">
        <v>6</v>
      </c>
      <c r="E2" s="9" t="s">
        <v>7</v>
      </c>
      <c r="F2" s="10" t="s">
        <v>8</v>
      </c>
      <c r="G2" s="8" t="s">
        <v>9</v>
      </c>
    </row>
    <row r="3" spans="1:7" ht="13.5" thickBot="1">
      <c r="A3" s="11" t="s">
        <v>10</v>
      </c>
      <c r="B3" s="11" t="s">
        <v>11</v>
      </c>
      <c r="C3" s="12" t="s">
        <v>11</v>
      </c>
      <c r="D3" s="12" t="s">
        <v>12</v>
      </c>
      <c r="E3" s="11" t="s">
        <v>13</v>
      </c>
      <c r="F3" s="11" t="s">
        <v>14</v>
      </c>
      <c r="G3" s="11" t="s">
        <v>15</v>
      </c>
    </row>
    <row r="4" spans="1:7">
      <c r="A4" s="13" t="s">
        <v>16</v>
      </c>
      <c r="B4" s="14" t="str">
        <f>'[1]Other Source Input'!C10</f>
        <v>Annual</v>
      </c>
      <c r="C4" s="15">
        <f>'[1]Other Source Input'!B10</f>
        <v>6</v>
      </c>
      <c r="D4" s="16">
        <f>'[1]Comparison Statistics Input'!CI10-'[1]Comparison Statistics Input'!CH10</f>
        <v>2</v>
      </c>
      <c r="E4" s="17">
        <f>'[1]Other Source Input'!E10</f>
        <v>5435</v>
      </c>
      <c r="F4" s="18">
        <f t="shared" ref="F4:F42" si="0">IF((E4/D4)&lt;E4,E4/D4, E4)</f>
        <v>2717.5</v>
      </c>
      <c r="G4" s="17">
        <f t="shared" ref="G4:G42" si="1">SUM(F4/C4)</f>
        <v>452.91666666666669</v>
      </c>
    </row>
    <row r="5" spans="1:7">
      <c r="A5" s="19" t="s">
        <v>17</v>
      </c>
      <c r="B5" s="20" t="str">
        <f>'[1]Other Source Input'!C33</f>
        <v>Annual</v>
      </c>
      <c r="C5" s="21">
        <f>'[1]Other Source Input'!B33</f>
        <v>6</v>
      </c>
      <c r="D5" s="22">
        <f>'[1]Comparison Statistics Input'!CI33-'[1]Comparison Statistics Input'!CH33</f>
        <v>2.6</v>
      </c>
      <c r="E5" s="23">
        <f>'[1]Other Source Input'!E33</f>
        <v>7696</v>
      </c>
      <c r="F5" s="18">
        <f t="shared" si="0"/>
        <v>2960</v>
      </c>
      <c r="G5" s="23">
        <f t="shared" si="1"/>
        <v>493.33333333333331</v>
      </c>
    </row>
    <row r="6" spans="1:7">
      <c r="A6" s="19" t="s">
        <v>18</v>
      </c>
      <c r="B6" s="20" t="str">
        <f>'[1]Other Source Input'!C15</f>
        <v>Annual</v>
      </c>
      <c r="C6" s="21">
        <f>'[1]Other Source Input'!B15</f>
        <v>6</v>
      </c>
      <c r="D6" s="22">
        <f>'[1]Comparison Statistics Input'!CI15-'[1]Comparison Statistics Input'!CH15</f>
        <v>0.15</v>
      </c>
      <c r="E6" s="23">
        <f>'[1]Other Source Input'!E15</f>
        <v>3275</v>
      </c>
      <c r="F6" s="18">
        <f t="shared" si="0"/>
        <v>3275</v>
      </c>
      <c r="G6" s="24">
        <f t="shared" si="1"/>
        <v>545.83333333333337</v>
      </c>
    </row>
    <row r="7" spans="1:7">
      <c r="A7" s="19" t="s">
        <v>19</v>
      </c>
      <c r="B7" s="20" t="str">
        <f>'[1]Other Source Input'!C31</f>
        <v>Annual</v>
      </c>
      <c r="C7" s="21">
        <f>'[1]Other Source Input'!B31</f>
        <v>6</v>
      </c>
      <c r="D7" s="22">
        <f>'[1]Comparison Statistics Input'!CI31-'[1]Comparison Statistics Input'!CH31</f>
        <v>5.1000000000000005</v>
      </c>
      <c r="E7" s="23">
        <f>'[1]Other Source Input'!E31</f>
        <v>16840</v>
      </c>
      <c r="F7" s="18">
        <f t="shared" si="0"/>
        <v>3301.9607843137251</v>
      </c>
      <c r="G7" s="23">
        <f t="shared" si="1"/>
        <v>550.32679738562081</v>
      </c>
    </row>
    <row r="8" spans="1:7">
      <c r="A8" s="19" t="s">
        <v>20</v>
      </c>
      <c r="B8" s="20" t="str">
        <f>'[1]Other Source Input'!C39</f>
        <v>Annual</v>
      </c>
      <c r="C8" s="21">
        <f>'[1]Other Source Input'!B39</f>
        <v>6</v>
      </c>
      <c r="D8" s="22">
        <f>'[1]Comparison Statistics Input'!CI39-'[1]Comparison Statistics Input'!CH39</f>
        <v>7</v>
      </c>
      <c r="E8" s="23">
        <f>'[1]Other Source Input'!E39</f>
        <v>27826</v>
      </c>
      <c r="F8" s="18">
        <f t="shared" si="0"/>
        <v>3975.1428571428573</v>
      </c>
      <c r="G8" s="24">
        <f t="shared" si="1"/>
        <v>662.52380952380952</v>
      </c>
    </row>
    <row r="9" spans="1:7">
      <c r="A9" s="19" t="s">
        <v>21</v>
      </c>
      <c r="B9" s="20" t="str">
        <f>'[1]Other Source Input'!C22</f>
        <v>Annual</v>
      </c>
      <c r="C9" s="21">
        <f>'[1]Other Source Input'!B22</f>
        <v>6</v>
      </c>
      <c r="D9" s="22">
        <f>'[1]Comparison Statistics Input'!CI22-'[1]Comparison Statistics Input'!CH22</f>
        <v>7</v>
      </c>
      <c r="E9" s="23">
        <f>'[1]Other Source Input'!E22</f>
        <v>33730</v>
      </c>
      <c r="F9" s="18">
        <f t="shared" si="0"/>
        <v>4818.5714285714284</v>
      </c>
      <c r="G9" s="23">
        <f t="shared" si="1"/>
        <v>803.09523809523807</v>
      </c>
    </row>
    <row r="10" spans="1:7">
      <c r="A10" s="19" t="s">
        <v>22</v>
      </c>
      <c r="B10" s="20" t="str">
        <f>'[1]Other Source Input'!C38</f>
        <v>4 Year</v>
      </c>
      <c r="C10" s="21">
        <f>'[1]Other Source Input'!B38</f>
        <v>4</v>
      </c>
      <c r="D10" s="22">
        <f>'[1]Comparison Statistics Input'!CI38-'[1]Comparison Statistics Input'!CH38</f>
        <v>1.25</v>
      </c>
      <c r="E10" s="23">
        <f>'[1]Other Source Input'!E38</f>
        <v>4138</v>
      </c>
      <c r="F10" s="18">
        <f t="shared" si="0"/>
        <v>3310.4</v>
      </c>
      <c r="G10" s="23">
        <f t="shared" si="1"/>
        <v>827.6</v>
      </c>
    </row>
    <row r="11" spans="1:7">
      <c r="A11" s="19" t="s">
        <v>23</v>
      </c>
      <c r="B11" s="20" t="str">
        <f>'[1]Other Source Input'!C20</f>
        <v>Annual</v>
      </c>
      <c r="C11" s="21">
        <f>'[1]Other Source Input'!B20</f>
        <v>6</v>
      </c>
      <c r="D11" s="22">
        <f>'[1]Comparison Statistics Input'!CI20-'[1]Comparison Statistics Input'!CH20</f>
        <v>119</v>
      </c>
      <c r="E11" s="23">
        <f>'[1]Other Source Input'!E20</f>
        <v>668896</v>
      </c>
      <c r="F11" s="18">
        <f t="shared" si="0"/>
        <v>5620.9747899159665</v>
      </c>
      <c r="G11" s="24">
        <f t="shared" si="1"/>
        <v>936.82913165266109</v>
      </c>
    </row>
    <row r="12" spans="1:7">
      <c r="A12" s="19" t="s">
        <v>24</v>
      </c>
      <c r="B12" s="20" t="str">
        <f>'[1]Other Source Input'!C32</f>
        <v>Annual</v>
      </c>
      <c r="C12" s="21">
        <f>'[1]Other Source Input'!B32</f>
        <v>6</v>
      </c>
      <c r="D12" s="22">
        <f>'[1]Comparison Statistics Input'!CI32-'[1]Comparison Statistics Input'!CH32</f>
        <v>11.5</v>
      </c>
      <c r="E12" s="23">
        <f>'[1]Other Source Input'!E32</f>
        <v>66604</v>
      </c>
      <c r="F12" s="18">
        <f t="shared" si="0"/>
        <v>5791.652173913043</v>
      </c>
      <c r="G12" s="24">
        <f t="shared" si="1"/>
        <v>965.27536231884051</v>
      </c>
    </row>
    <row r="13" spans="1:7">
      <c r="A13" s="19" t="s">
        <v>25</v>
      </c>
      <c r="B13" s="20" t="str">
        <f>'[1]Other Source Input'!C6</f>
        <v>Annual</v>
      </c>
      <c r="C13" s="21">
        <f>'[1]Other Source Input'!B6</f>
        <v>6</v>
      </c>
      <c r="D13" s="22">
        <f>'[1]Comparison Statistics Input'!CI6-'[1]Comparison Statistics Input'!CH6</f>
        <v>12</v>
      </c>
      <c r="E13" s="23">
        <f>'[1]Other Source Input'!E6</f>
        <v>71600</v>
      </c>
      <c r="F13" s="18">
        <f t="shared" si="0"/>
        <v>5966.666666666667</v>
      </c>
      <c r="G13" s="24">
        <f t="shared" si="1"/>
        <v>994.44444444444446</v>
      </c>
    </row>
    <row r="14" spans="1:7">
      <c r="A14" s="19" t="s">
        <v>26</v>
      </c>
      <c r="B14" s="20" t="str">
        <f>'[1]Other Source Input'!C36</f>
        <v>Annual</v>
      </c>
      <c r="C14" s="21">
        <f>'[1]Other Source Input'!B36</f>
        <v>6</v>
      </c>
      <c r="D14" s="22">
        <f>'[1]Comparison Statistics Input'!CI36-'[1]Comparison Statistics Input'!CH36</f>
        <v>6.5</v>
      </c>
      <c r="E14" s="23">
        <f>'[1]Other Source Input'!E36</f>
        <v>39733</v>
      </c>
      <c r="F14" s="18">
        <f t="shared" si="0"/>
        <v>6112.7692307692305</v>
      </c>
      <c r="G14" s="23">
        <f t="shared" si="1"/>
        <v>1018.7948717948717</v>
      </c>
    </row>
    <row r="15" spans="1:7">
      <c r="A15" s="19" t="s">
        <v>27</v>
      </c>
      <c r="B15" s="20" t="str">
        <f>'[1]Other Source Input'!C11</f>
        <v>Annual</v>
      </c>
      <c r="C15" s="21">
        <f>'[1]Other Source Input'!B11</f>
        <v>6</v>
      </c>
      <c r="D15" s="22">
        <f>'[1]Comparison Statistics Input'!CI11-'[1]Comparison Statistics Input'!CH11</f>
        <v>9</v>
      </c>
      <c r="E15" s="23">
        <f>'[1]Other Source Input'!E11</f>
        <v>56057</v>
      </c>
      <c r="F15" s="18">
        <f t="shared" si="0"/>
        <v>6228.5555555555557</v>
      </c>
      <c r="G15" s="24">
        <f t="shared" si="1"/>
        <v>1038.0925925925926</v>
      </c>
    </row>
    <row r="16" spans="1:7">
      <c r="A16" s="19" t="s">
        <v>28</v>
      </c>
      <c r="B16" s="20" t="str">
        <f>'[1]Other Source Input'!C4</f>
        <v>Annual</v>
      </c>
      <c r="C16" s="21">
        <f>'[1]Other Source Input'!B4</f>
        <v>6</v>
      </c>
      <c r="D16" s="22">
        <f>'[1]Comparison Statistics Input'!CI4-'[1]Comparison Statistics Input'!CH4</f>
        <v>2</v>
      </c>
      <c r="E16" s="23">
        <f>'[1]Other Source Input'!E4</f>
        <v>12806</v>
      </c>
      <c r="F16" s="18">
        <f t="shared" si="0"/>
        <v>6403</v>
      </c>
      <c r="G16" s="24">
        <f t="shared" si="1"/>
        <v>1067.1666666666667</v>
      </c>
    </row>
    <row r="17" spans="1:7">
      <c r="A17" s="19" t="s">
        <v>29</v>
      </c>
      <c r="B17" s="20" t="str">
        <f>'[1]Other Source Input'!C16</f>
        <v>Annual</v>
      </c>
      <c r="C17" s="21">
        <f>'[1]Other Source Input'!B16</f>
        <v>6</v>
      </c>
      <c r="D17" s="22">
        <f>'[1]Comparison Statistics Input'!CI16-'[1]Comparison Statistics Input'!CH16</f>
        <v>8</v>
      </c>
      <c r="E17" s="23">
        <f>'[1]Other Source Input'!E16</f>
        <v>53373</v>
      </c>
      <c r="F17" s="18">
        <f t="shared" si="0"/>
        <v>6671.625</v>
      </c>
      <c r="G17" s="23">
        <f t="shared" si="1"/>
        <v>1111.9375</v>
      </c>
    </row>
    <row r="18" spans="1:7">
      <c r="A18" s="19" t="s">
        <v>30</v>
      </c>
      <c r="B18" s="20" t="str">
        <f>'[1]Other Source Input'!C42</f>
        <v>Annual</v>
      </c>
      <c r="C18" s="21">
        <f>'[1]Other Source Input'!B42</f>
        <v>6</v>
      </c>
      <c r="D18" s="22">
        <f>'[1]Comparison Statistics Input'!CI42-'[1]Comparison Statistics Input'!CH42</f>
        <v>15</v>
      </c>
      <c r="E18" s="23">
        <f>'[1]Other Source Input'!E42</f>
        <v>101547</v>
      </c>
      <c r="F18" s="18">
        <f t="shared" si="0"/>
        <v>6769.8</v>
      </c>
      <c r="G18" s="24">
        <f t="shared" si="1"/>
        <v>1128.3</v>
      </c>
    </row>
    <row r="19" spans="1:7">
      <c r="A19" s="19" t="s">
        <v>31</v>
      </c>
      <c r="B19" s="20" t="str">
        <f>'[1]Other Source Input'!C37</f>
        <v>Annual</v>
      </c>
      <c r="C19" s="21">
        <f>'[1]Other Source Input'!B37</f>
        <v>6</v>
      </c>
      <c r="D19" s="22">
        <f>'[1]Comparison Statistics Input'!CI37-'[1]Comparison Statistics Input'!CH37</f>
        <v>16</v>
      </c>
      <c r="E19" s="23">
        <f>'[1]Other Source Input'!E37</f>
        <v>110770</v>
      </c>
      <c r="F19" s="18">
        <f t="shared" si="0"/>
        <v>6923.125</v>
      </c>
      <c r="G19" s="24">
        <f t="shared" si="1"/>
        <v>1153.8541666666667</v>
      </c>
    </row>
    <row r="20" spans="1:7">
      <c r="A20" s="19" t="s">
        <v>32</v>
      </c>
      <c r="B20" s="20" t="str">
        <f>'[1]Other Source Input'!C24</f>
        <v>Annual</v>
      </c>
      <c r="C20" s="21">
        <f>'[1]Other Source Input'!B24</f>
        <v>6</v>
      </c>
      <c r="D20" s="22">
        <f>'[1]Comparison Statistics Input'!CI24-'[1]Comparison Statistics Input'!CH24</f>
        <v>8.5</v>
      </c>
      <c r="E20" s="23">
        <f>'[1]Other Source Input'!E24</f>
        <v>59526</v>
      </c>
      <c r="F20" s="18">
        <f t="shared" si="0"/>
        <v>7003.0588235294117</v>
      </c>
      <c r="G20" s="23">
        <f t="shared" si="1"/>
        <v>1167.1764705882354</v>
      </c>
    </row>
    <row r="21" spans="1:7">
      <c r="A21" s="19" t="s">
        <v>33</v>
      </c>
      <c r="B21" s="20" t="str">
        <f>'[1]Other Source Input'!C18</f>
        <v>Annual</v>
      </c>
      <c r="C21" s="21">
        <f>'[1]Other Source Input'!B18</f>
        <v>6</v>
      </c>
      <c r="D21" s="22">
        <f>'[1]Comparison Statistics Input'!CI18-'[1]Comparison Statistics Input'!CH18</f>
        <v>7</v>
      </c>
      <c r="E21" s="23">
        <f>'[1]Other Source Input'!E18</f>
        <v>49176</v>
      </c>
      <c r="F21" s="18">
        <f t="shared" si="0"/>
        <v>7025.1428571428569</v>
      </c>
      <c r="G21" s="24">
        <f t="shared" si="1"/>
        <v>1170.8571428571429</v>
      </c>
    </row>
    <row r="22" spans="1:7">
      <c r="A22" s="19" t="s">
        <v>34</v>
      </c>
      <c r="B22" s="20" t="str">
        <f>'[1]Other Source Input'!C8</f>
        <v>Annual</v>
      </c>
      <c r="C22" s="21">
        <f>'[1]Other Source Input'!B8</f>
        <v>6</v>
      </c>
      <c r="D22" s="22">
        <f>'[1]Comparison Statistics Input'!CI8-'[1]Comparison Statistics Input'!CH8</f>
        <v>7</v>
      </c>
      <c r="E22" s="23">
        <f>'[1]Other Source Input'!E8</f>
        <v>49583</v>
      </c>
      <c r="F22" s="18">
        <f t="shared" si="0"/>
        <v>7083.2857142857147</v>
      </c>
      <c r="G22" s="24">
        <f t="shared" si="1"/>
        <v>1180.547619047619</v>
      </c>
    </row>
    <row r="23" spans="1:7">
      <c r="A23" s="19" t="s">
        <v>35</v>
      </c>
      <c r="B23" s="20" t="str">
        <f>'[1]Other Source Input'!C9</f>
        <v>Annual</v>
      </c>
      <c r="C23" s="21">
        <f>'[1]Other Source Input'!B9</f>
        <v>6</v>
      </c>
      <c r="D23" s="22">
        <f>'[1]Comparison Statistics Input'!CI9-'[1]Comparison Statistics Input'!CH9</f>
        <v>22.150000000000002</v>
      </c>
      <c r="E23" s="23">
        <f>'[1]Other Source Input'!E9</f>
        <v>161009</v>
      </c>
      <c r="F23" s="18">
        <f t="shared" si="0"/>
        <v>7269.0293453724598</v>
      </c>
      <c r="G23" s="23">
        <f t="shared" si="1"/>
        <v>1211.50489089541</v>
      </c>
    </row>
    <row r="24" spans="1:7">
      <c r="A24" s="19" t="s">
        <v>36</v>
      </c>
      <c r="B24" s="20" t="str">
        <f>'[1]Other Source Input'!C14</f>
        <v>Annual</v>
      </c>
      <c r="C24" s="21">
        <f>'[1]Other Source Input'!B14</f>
        <v>6</v>
      </c>
      <c r="D24" s="22">
        <f>'[1]Comparison Statistics Input'!CI14-'[1]Comparison Statistics Input'!CH14</f>
        <v>4</v>
      </c>
      <c r="E24" s="23">
        <f>'[1]Other Source Input'!E14</f>
        <v>29109</v>
      </c>
      <c r="F24" s="18">
        <f t="shared" si="0"/>
        <v>7277.25</v>
      </c>
      <c r="G24" s="24">
        <f t="shared" si="1"/>
        <v>1212.875</v>
      </c>
    </row>
    <row r="25" spans="1:7">
      <c r="A25" s="19" t="s">
        <v>37</v>
      </c>
      <c r="B25" s="20" t="str">
        <f>'[1]Other Source Input'!C12</f>
        <v>Annual</v>
      </c>
      <c r="C25" s="21">
        <f>'[1]Other Source Input'!B12</f>
        <v>6</v>
      </c>
      <c r="D25" s="22">
        <f>'[1]Comparison Statistics Input'!CI12-'[1]Comparison Statistics Input'!CH12</f>
        <v>3.5</v>
      </c>
      <c r="E25" s="23">
        <f>'[1]Other Source Input'!E12</f>
        <v>25725</v>
      </c>
      <c r="F25" s="18">
        <f t="shared" si="0"/>
        <v>7350</v>
      </c>
      <c r="G25" s="24">
        <f t="shared" si="1"/>
        <v>1225</v>
      </c>
    </row>
    <row r="26" spans="1:7">
      <c r="A26" s="19" t="s">
        <v>38</v>
      </c>
      <c r="B26" s="20" t="str">
        <f>'[1]Other Source Input'!C26</f>
        <v>Annual</v>
      </c>
      <c r="C26" s="21">
        <f>'[1]Other Source Input'!B26</f>
        <v>6</v>
      </c>
      <c r="D26" s="22">
        <f>'[1]Comparison Statistics Input'!CI26-'[1]Comparison Statistics Input'!CH26</f>
        <v>7</v>
      </c>
      <c r="E26" s="23">
        <f>'[1]Other Source Input'!E26</f>
        <v>51973</v>
      </c>
      <c r="F26" s="18">
        <f t="shared" si="0"/>
        <v>7424.7142857142853</v>
      </c>
      <c r="G26" s="23">
        <f t="shared" si="1"/>
        <v>1237.452380952381</v>
      </c>
    </row>
    <row r="27" spans="1:7">
      <c r="A27" s="19" t="s">
        <v>39</v>
      </c>
      <c r="B27" s="20" t="str">
        <f>'[1]Other Source Input'!C40</f>
        <v>Annual</v>
      </c>
      <c r="C27" s="21">
        <f>'[1]Other Source Input'!B40</f>
        <v>6</v>
      </c>
      <c r="D27" s="22">
        <f>'[1]Comparison Statistics Input'!CI40-'[1]Comparison Statistics Input'!CH40</f>
        <v>13</v>
      </c>
      <c r="E27" s="23">
        <f>'[1]Other Source Input'!E40</f>
        <v>105236</v>
      </c>
      <c r="F27" s="18">
        <f t="shared" si="0"/>
        <v>8095.0769230769229</v>
      </c>
      <c r="G27" s="23">
        <f t="shared" si="1"/>
        <v>1349.1794871794871</v>
      </c>
    </row>
    <row r="28" spans="1:7">
      <c r="A28" s="19" t="s">
        <v>40</v>
      </c>
      <c r="B28" s="20" t="str">
        <f>'[1]Other Source Input'!C7</f>
        <v>Annual</v>
      </c>
      <c r="C28" s="21">
        <f>'[1]Other Source Input'!B7</f>
        <v>4</v>
      </c>
      <c r="D28" s="22">
        <f>'[1]Comparison Statistics Input'!CI7-'[1]Comparison Statistics Input'!CH7</f>
        <v>8</v>
      </c>
      <c r="E28" s="23">
        <f>'[1]Other Source Input'!E7</f>
        <v>43334</v>
      </c>
      <c r="F28" s="18">
        <f t="shared" si="0"/>
        <v>5416.75</v>
      </c>
      <c r="G28" s="23">
        <f t="shared" si="1"/>
        <v>1354.1875</v>
      </c>
    </row>
    <row r="29" spans="1:7">
      <c r="A29" s="19" t="s">
        <v>41</v>
      </c>
      <c r="B29" s="20" t="str">
        <f>'[1]Other Source Input'!C34</f>
        <v>Annual</v>
      </c>
      <c r="C29" s="21">
        <f>'[1]Other Source Input'!B34</f>
        <v>6</v>
      </c>
      <c r="D29" s="22">
        <f>'[1]Comparison Statistics Input'!CI34-'[1]Comparison Statistics Input'!CH34</f>
        <v>33.75</v>
      </c>
      <c r="E29" s="23">
        <f>'[1]Other Source Input'!E34</f>
        <v>286187</v>
      </c>
      <c r="F29" s="18">
        <f t="shared" si="0"/>
        <v>8479.614814814815</v>
      </c>
      <c r="G29" s="23">
        <f t="shared" si="1"/>
        <v>1413.2691358024692</v>
      </c>
    </row>
    <row r="30" spans="1:7">
      <c r="A30" s="19" t="s">
        <v>42</v>
      </c>
      <c r="B30" s="20" t="str">
        <f>'[1]Other Source Input'!C35</f>
        <v>Annual</v>
      </c>
      <c r="C30" s="21">
        <f>'[1]Other Source Input'!B35</f>
        <v>6</v>
      </c>
      <c r="D30" s="22">
        <f>'[1]Comparison Statistics Input'!CI35-'[1]Comparison Statistics Input'!CH35</f>
        <v>23</v>
      </c>
      <c r="E30" s="23">
        <f>'[1]Other Source Input'!E35</f>
        <v>198820</v>
      </c>
      <c r="F30" s="18">
        <f t="shared" si="0"/>
        <v>8644.347826086956</v>
      </c>
      <c r="G30" s="24">
        <f t="shared" si="1"/>
        <v>1440.7246376811593</v>
      </c>
    </row>
    <row r="31" spans="1:7">
      <c r="A31" s="19" t="s">
        <v>43</v>
      </c>
      <c r="B31" s="20" t="str">
        <f>'[1]Other Source Input'!C28</f>
        <v>Annual</v>
      </c>
      <c r="C31" s="21">
        <f>'[1]Other Source Input'!B28</f>
        <v>6</v>
      </c>
      <c r="D31" s="22">
        <f>'[1]Comparison Statistics Input'!CI28-'[1]Comparison Statistics Input'!CH28</f>
        <v>4</v>
      </c>
      <c r="E31" s="23">
        <f>'[1]Other Source Input'!E28</f>
        <v>34625</v>
      </c>
      <c r="F31" s="18">
        <f t="shared" si="0"/>
        <v>8656.25</v>
      </c>
      <c r="G31" s="23">
        <f t="shared" si="1"/>
        <v>1442.7083333333333</v>
      </c>
    </row>
    <row r="32" spans="1:7">
      <c r="A32" s="19" t="s">
        <v>44</v>
      </c>
      <c r="B32" s="20" t="str">
        <f>'[1]Other Source Input'!C27</f>
        <v>Annual</v>
      </c>
      <c r="C32" s="21">
        <f>'[1]Other Source Input'!B27</f>
        <v>6</v>
      </c>
      <c r="D32" s="22">
        <f>'[1]Comparison Statistics Input'!CI27-'[1]Comparison Statistics Input'!CH27</f>
        <v>5</v>
      </c>
      <c r="E32" s="23">
        <f>'[1]Other Source Input'!E27</f>
        <v>45997</v>
      </c>
      <c r="F32" s="18">
        <f t="shared" si="0"/>
        <v>9199.4</v>
      </c>
      <c r="G32" s="23">
        <f t="shared" si="1"/>
        <v>1533.2333333333333</v>
      </c>
    </row>
    <row r="33" spans="1:10">
      <c r="A33" s="19" t="s">
        <v>45</v>
      </c>
      <c r="B33" s="20" t="str">
        <f>'[1]Other Source Input'!C21</f>
        <v>Annual</v>
      </c>
      <c r="C33" s="21">
        <f>'[1]Other Source Input'!B21</f>
        <v>6</v>
      </c>
      <c r="D33" s="22">
        <f>'[1]Comparison Statistics Input'!CI21-'[1]Comparison Statistics Input'!CH21</f>
        <v>12.2</v>
      </c>
      <c r="E33" s="23">
        <f>'[1]Other Source Input'!E21</f>
        <v>113399</v>
      </c>
      <c r="F33" s="18">
        <f t="shared" si="0"/>
        <v>9295</v>
      </c>
      <c r="G33" s="24">
        <f t="shared" si="1"/>
        <v>1549.1666666666667</v>
      </c>
    </row>
    <row r="34" spans="1:10">
      <c r="A34" s="19" t="s">
        <v>46</v>
      </c>
      <c r="B34" s="20" t="str">
        <f>'[1]Other Source Input'!C23</f>
        <v>Annual</v>
      </c>
      <c r="C34" s="21">
        <f>'[1]Other Source Input'!B23</f>
        <v>4</v>
      </c>
      <c r="D34" s="22">
        <f>'[1]Comparison Statistics Input'!CI23-'[1]Comparison Statistics Input'!CH23</f>
        <v>3</v>
      </c>
      <c r="E34" s="23">
        <f>'[1]Other Source Input'!E23</f>
        <v>18630</v>
      </c>
      <c r="F34" s="18">
        <f t="shared" si="0"/>
        <v>6210</v>
      </c>
      <c r="G34" s="24">
        <f t="shared" si="1"/>
        <v>1552.5</v>
      </c>
    </row>
    <row r="35" spans="1:10">
      <c r="A35" s="19" t="s">
        <v>47</v>
      </c>
      <c r="B35" s="20" t="str">
        <f>'[1]Other Source Input'!C19</f>
        <v>4 Year</v>
      </c>
      <c r="C35" s="21">
        <f>'[1]Other Source Input'!B19</f>
        <v>4</v>
      </c>
      <c r="D35" s="22">
        <f>'[1]Comparison Statistics Input'!CI19-'[1]Comparison Statistics Input'!CH19</f>
        <v>4.25</v>
      </c>
      <c r="E35" s="23">
        <f>'[1]Other Source Input'!E19</f>
        <v>29396</v>
      </c>
      <c r="F35" s="18">
        <f t="shared" si="0"/>
        <v>6916.7058823529414</v>
      </c>
      <c r="G35" s="23">
        <f t="shared" si="1"/>
        <v>1729.1764705882354</v>
      </c>
    </row>
    <row r="36" spans="1:10">
      <c r="A36" s="19" t="s">
        <v>48</v>
      </c>
      <c r="B36" s="20" t="str">
        <f>'[1]Other Source Input'!C30</f>
        <v>Annual</v>
      </c>
      <c r="C36" s="21">
        <f>'[1]Other Source Input'!B30</f>
        <v>6</v>
      </c>
      <c r="D36" s="22">
        <f>'[1]Comparison Statistics Input'!CI30-'[1]Comparison Statistics Input'!CH30</f>
        <v>30.6</v>
      </c>
      <c r="E36" s="23">
        <f>'[1]Other Source Input'!E30</f>
        <v>323224</v>
      </c>
      <c r="F36" s="18">
        <f t="shared" si="0"/>
        <v>10562.875816993464</v>
      </c>
      <c r="G36" s="24">
        <f t="shared" si="1"/>
        <v>1760.479302832244</v>
      </c>
    </row>
    <row r="37" spans="1:10" ht="12.75" customHeight="1">
      <c r="A37" s="19" t="s">
        <v>49</v>
      </c>
      <c r="B37" s="20" t="str">
        <f>'[1]Other Source Input'!C17</f>
        <v>4 Year</v>
      </c>
      <c r="C37" s="21">
        <f>'[1]Other Source Input'!B17</f>
        <v>4</v>
      </c>
      <c r="D37" s="22">
        <f>'[1]Comparison Statistics Input'!CI17-'[1]Comparison Statistics Input'!CH17</f>
        <v>8</v>
      </c>
      <c r="E37" s="23">
        <f>'[1]Other Source Input'!E17</f>
        <v>56919</v>
      </c>
      <c r="F37" s="18">
        <f t="shared" si="0"/>
        <v>7114.875</v>
      </c>
      <c r="G37" s="23">
        <f t="shared" si="1"/>
        <v>1778.71875</v>
      </c>
    </row>
    <row r="38" spans="1:10" ht="12.75" customHeight="1">
      <c r="A38" s="19" t="s">
        <v>50</v>
      </c>
      <c r="B38" s="20" t="str">
        <f>'[1]Other Source Input'!C29</f>
        <v>Annual</v>
      </c>
      <c r="C38" s="21">
        <f>'[1]Other Source Input'!B29</f>
        <v>4</v>
      </c>
      <c r="D38" s="22">
        <f>'[1]Comparison Statistics Input'!CI29-'[1]Comparison Statistics Input'!CH29</f>
        <v>1.9000000000000001</v>
      </c>
      <c r="E38" s="23">
        <f>'[1]Other Source Input'!E29</f>
        <v>14904</v>
      </c>
      <c r="F38" s="18">
        <f t="shared" si="0"/>
        <v>7844.2105263157891</v>
      </c>
      <c r="G38" s="24">
        <f t="shared" si="1"/>
        <v>1961.0526315789473</v>
      </c>
    </row>
    <row r="39" spans="1:10" ht="12.75" customHeight="1">
      <c r="A39" s="19" t="s">
        <v>51</v>
      </c>
      <c r="B39" s="20" t="str">
        <f>'[1]Other Source Input'!C5</f>
        <v>4 Year</v>
      </c>
      <c r="C39" s="21">
        <f>'[1]Other Source Input'!B5</f>
        <v>4</v>
      </c>
      <c r="D39" s="22">
        <f>'[1]Comparison Statistics Input'!CI5-'[1]Comparison Statistics Input'!CH5</f>
        <v>1.5</v>
      </c>
      <c r="E39" s="23">
        <f>'[1]Other Source Input'!E5</f>
        <v>13205</v>
      </c>
      <c r="F39" s="18">
        <f t="shared" si="0"/>
        <v>8803.3333333333339</v>
      </c>
      <c r="G39" s="23">
        <f t="shared" si="1"/>
        <v>2200.8333333333335</v>
      </c>
    </row>
    <row r="40" spans="1:10" ht="12.75" customHeight="1">
      <c r="A40" s="19" t="s">
        <v>52</v>
      </c>
      <c r="B40" s="20" t="str">
        <f>'[1]Other Source Input'!C13</f>
        <v>Annual</v>
      </c>
      <c r="C40" s="21">
        <f>'[1]Other Source Input'!B13</f>
        <v>4</v>
      </c>
      <c r="D40" s="22">
        <f>'[1]Comparison Statistics Input'!CI13-'[1]Comparison Statistics Input'!CH13</f>
        <v>1</v>
      </c>
      <c r="E40" s="23">
        <f>'[1]Other Source Input'!E13</f>
        <v>9242</v>
      </c>
      <c r="F40" s="18">
        <f t="shared" si="0"/>
        <v>9242</v>
      </c>
      <c r="G40" s="23">
        <f t="shared" si="1"/>
        <v>2310.5</v>
      </c>
    </row>
    <row r="41" spans="1:10" ht="12.75" customHeight="1">
      <c r="A41" s="19" t="s">
        <v>53</v>
      </c>
      <c r="B41" s="20" t="str">
        <f>'[1]Other Source Input'!C41</f>
        <v>Annual</v>
      </c>
      <c r="C41" s="21">
        <f>'[1]Other Source Input'!B41</f>
        <v>6</v>
      </c>
      <c r="D41" s="22">
        <f>'[1]Comparison Statistics Input'!CI41-'[1]Comparison Statistics Input'!CH41</f>
        <v>2.5</v>
      </c>
      <c r="E41" s="23">
        <f>'[1]Other Source Input'!E41</f>
        <v>35586</v>
      </c>
      <c r="F41" s="18">
        <f t="shared" si="0"/>
        <v>14234.4</v>
      </c>
      <c r="G41" s="24">
        <f t="shared" si="1"/>
        <v>2372.4</v>
      </c>
    </row>
    <row r="42" spans="1:10" ht="12.75" customHeight="1" thickBot="1">
      <c r="A42" s="25" t="s">
        <v>54</v>
      </c>
      <c r="B42" s="26" t="str">
        <f>'[1]Other Source Input'!C25</f>
        <v>Annual</v>
      </c>
      <c r="C42" s="27">
        <f>'[1]Other Source Input'!B25</f>
        <v>6</v>
      </c>
      <c r="D42" s="28">
        <f>'[1]Comparison Statistics Input'!CI25-'[1]Comparison Statistics Input'!CH25</f>
        <v>1</v>
      </c>
      <c r="E42" s="29">
        <f>'[1]Other Source Input'!E25</f>
        <v>16930</v>
      </c>
      <c r="F42" s="18">
        <f t="shared" si="0"/>
        <v>16930</v>
      </c>
      <c r="G42" s="24">
        <f t="shared" si="1"/>
        <v>2821.6666666666665</v>
      </c>
    </row>
    <row r="43" spans="1:10" ht="16.5" customHeight="1" thickBot="1">
      <c r="A43" s="30" t="s">
        <v>1</v>
      </c>
      <c r="B43" s="31"/>
      <c r="C43" s="32"/>
      <c r="D43" s="33">
        <f>SUM(D4:D42)</f>
        <v>435.95</v>
      </c>
      <c r="E43" s="34">
        <f>SUM(E4:E42)</f>
        <v>3052061</v>
      </c>
      <c r="F43" s="35"/>
      <c r="G43" s="36"/>
    </row>
    <row r="44" spans="1:10" ht="16.5" customHeight="1" thickBot="1">
      <c r="A44" s="30" t="s">
        <v>55</v>
      </c>
      <c r="B44" s="31"/>
      <c r="C44" s="32"/>
      <c r="D44" s="37"/>
      <c r="E44" s="37"/>
      <c r="F44" s="35">
        <f>AVERAGE(F4:F42)</f>
        <v>7100.6170419453183</v>
      </c>
      <c r="G44" s="36">
        <f>AVERAGE(G4:G42)</f>
        <v>1300.654709431062</v>
      </c>
    </row>
    <row r="45" spans="1:10" ht="16.5" customHeight="1" thickBot="1">
      <c r="A45" s="30" t="s">
        <v>56</v>
      </c>
      <c r="B45" s="31"/>
      <c r="C45" s="32"/>
      <c r="D45" s="37"/>
      <c r="E45" s="37"/>
      <c r="F45" s="35">
        <f>AVERAGE(F10,F35,F37,F39)</f>
        <v>6536.3285539215685</v>
      </c>
      <c r="G45" s="36">
        <f>AVERAGE(G10,G35,G37,G39)</f>
        <v>1634.0821384803921</v>
      </c>
    </row>
    <row r="46" spans="1:10" ht="16.5" customHeight="1" thickBot="1">
      <c r="A46" s="30" t="s">
        <v>57</v>
      </c>
      <c r="B46" s="31"/>
      <c r="C46" s="32"/>
      <c r="D46" s="37"/>
      <c r="E46" s="37"/>
      <c r="F46" s="35">
        <f>AVERAGE(F4,F5,F6,F7,F8,F9,F11,F12,F13,F14,F15,F16,F17,F18,F19,F20,F21,F22,F24,F23,F26,F25,F27,F28,F29,F30,F31,F32,F33,F34,F36,F38,F40,F41,F42)</f>
        <v>7165.1071548623186</v>
      </c>
      <c r="G46" s="36">
        <f>AVERAGE(G4,G5,G6,G7,G8,G9,G11,G12,G13,G14,G15,G16,G17,G18,G19,G20,G21,G22,G23,G24,G25,G26,G27,G28,G29,G30,G31,G32,G33,G34,G36,G38,G40,G41,G42)</f>
        <v>1262.5487175397097</v>
      </c>
    </row>
    <row r="47" spans="1:10" ht="0.75" customHeight="1">
      <c r="A47" s="38"/>
      <c r="B47" s="39"/>
      <c r="C47" s="40"/>
      <c r="D47" s="40"/>
      <c r="E47" s="40"/>
      <c r="F47" s="40"/>
      <c r="G47" s="40"/>
      <c r="H47" s="40"/>
      <c r="I47" s="41"/>
      <c r="J47" s="41"/>
    </row>
    <row r="48" spans="1:10" ht="11.25" customHeight="1">
      <c r="A48" s="42" t="s">
        <v>58</v>
      </c>
      <c r="B48" s="39"/>
      <c r="C48" s="40"/>
      <c r="D48" s="40"/>
      <c r="E48" s="40"/>
      <c r="F48" s="40"/>
      <c r="G48" s="40"/>
      <c r="H48" s="40"/>
      <c r="I48" s="41"/>
      <c r="J48" s="41"/>
    </row>
    <row r="49" spans="1:10">
      <c r="A49" s="42" t="s">
        <v>59</v>
      </c>
      <c r="B49" s="39"/>
      <c r="C49" s="40"/>
      <c r="D49" s="40"/>
      <c r="E49" s="40"/>
      <c r="F49" s="40"/>
      <c r="G49" s="40"/>
      <c r="H49" s="40"/>
      <c r="I49" s="41"/>
      <c r="J49" s="41"/>
    </row>
    <row r="50" spans="1:10">
      <c r="A50" s="42" t="s">
        <v>60</v>
      </c>
      <c r="B50" s="39"/>
      <c r="C50" s="40"/>
      <c r="D50" s="40"/>
      <c r="E50" s="40"/>
      <c r="F50" s="40"/>
      <c r="G50" s="40"/>
      <c r="H50" s="40"/>
      <c r="I50" s="41"/>
      <c r="J50" s="41"/>
    </row>
    <row r="51" spans="1:10">
      <c r="A51" s="42" t="s">
        <v>61</v>
      </c>
      <c r="B51" s="43"/>
      <c r="C51" s="43"/>
      <c r="D51" s="43"/>
      <c r="E51" s="44"/>
      <c r="F51" s="44"/>
      <c r="G51" s="44"/>
      <c r="H51" s="44"/>
    </row>
    <row r="52" spans="1:10">
      <c r="A52" s="42" t="s">
        <v>62</v>
      </c>
    </row>
  </sheetData>
  <conditionalFormatting sqref="F4:F42">
    <cfRule type="expression" dxfId="1" priority="2">
      <formula>$C4&lt;1</formula>
    </cfRule>
  </conditionalFormatting>
  <conditionalFormatting sqref="A4:G42">
    <cfRule type="expression" dxfId="0" priority="1">
      <formula>$D4&lt;1</formula>
    </cfRule>
  </conditionalFormatting>
  <printOptions horizontalCentered="1"/>
  <pageMargins left="0.5" right="0.25" top="1.5" bottom="0.5" header="0.5" footer="0.5"/>
  <pageSetup orientation="portrait" horizontalDpi="4294967292" r:id="rId1"/>
  <headerFooter alignWithMargins="0">
    <oddHeader xml:space="preserve">&amp;C&amp;"Arial,Bold"&amp;18 COMPARISON OF 2013 WORKLOADS
&amp;16Sorted by Inspections&amp;18 &amp;16Per Appraiser Per Year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2014-05-06T15:06:54Z</dcterms:created>
  <dcterms:modified xsi:type="dcterms:W3CDTF">2014-05-06T15:07:02Z</dcterms:modified>
</cp:coreProperties>
</file>